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Temp\enstaseis\UP_LOAD\4Κ_2020_ΠΕ_ΠΡΟΣΩΡΙΝΑ_ΕΥΡΥ\"/>
    </mc:Choice>
  </mc:AlternateContent>
  <bookViews>
    <workbookView xWindow="0" yWindow="0" windowWidth="28800" windowHeight="12300"/>
  </bookViews>
  <sheets>
    <sheet name="4Κ_2020_ΠΕ_ΑΠΟΡΡΙΠΤΕΟΙ" sheetId="1" r:id="rId1"/>
  </sheets>
  <calcPr calcId="0"/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C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C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</calcChain>
</file>

<file path=xl/sharedStrings.xml><?xml version="1.0" encoding="utf-8"?>
<sst xmlns="http://schemas.openxmlformats.org/spreadsheetml/2006/main" count="1330" uniqueCount="18">
  <si>
    <t>ΠΛΗΡΩΣΗ ΘΕΣΕΩΝ ΜΕ ΣΕΙΡΑ ΠΡΟΤΕΡΑΙΟΤΗΤΑΣ (ΑΡΘΡΟ 18/Ν. 2190/1994) ΠΡΟΚΗΡΥΞΗ 4Κ/2020/18/05/2020</t>
  </si>
  <si>
    <t>Κ Α Τ Α Σ Τ Α Σ Η    Α Π Ο Ρ Ρ Ι Π Τ Ε Ω Ν</t>
  </si>
  <si>
    <t>ΠΑΝΕΠΙΣΤΗΜΙΑΚΗΣ ΕΚΠΑΙΔΕΥΣΗΣ (ΠΕ)</t>
  </si>
  <si>
    <t>Α/Α</t>
  </si>
  <si>
    <t>Α.Μ. ΥΠΟΨΗΦΙΟΥ</t>
  </si>
  <si>
    <t>ΑΙΤΙΟΛΟΓΙΑ ΑΠΟΡΡΙΨΗΣ</t>
  </si>
  <si>
    <t>ΜΗ ΚΑΤΑΒΟΛΗ ΠΑΡΑΒΟΛΟΥ</t>
  </si>
  <si>
    <t>ΜΗ ΑΠΟΔΕΙΞΗ ΓΝΩΣΗΣ ΕΛΛΗΝΙΚΗΣ ΓΛΩΣΣΑΣ</t>
  </si>
  <si>
    <t>ΜΗ ΑΠΟΣΤΟΛΗ ΕΚΤΥΠΩΜΕΝΗΣ ΜΟΡΦΗΣ ΗΛΕΚΤΡΟΝΙΚΗΣ ΑΙΤΗΣΗΣ ΣΤΟ ΣΥΝΟΛΟ ΤΗΣ ΚΑΙ ΔΙΚΑΙΟΛΟΓΗΤΙΚΩΝ</t>
  </si>
  <si>
    <t>ΠΑΡΑΒΟΛΟ ΔΕΣΜΕΥΜΕΝΟ Σ΄ ΑΛΛΗ ΠΡΟΚΗΡΥΞΗ</t>
  </si>
  <si>
    <t>ΜΗ ΥΠΟΒΟΛΗ ΑΠΟΔΕΚΤΟΥ, ΣΥΜΦΩΝΑ ΜΕ ΤΗΝ ΠΡΟΚΗΡΥΞΗ, ΒΑΣΙΚΟΥ ΤΙΤΛΟΥ ΣΠΟΥΔΩΝ (ΕΛΛΕΙΨΗ ΤΙΤΛΟΥ)</t>
  </si>
  <si>
    <t>ΜΗ ΑΠΟΣΤΟΛΗ ΕΚΤΥΠΩΜΕΝΗΣ ΜΟΡΦΗΣ ΗΛΕΚΤΡΟΝΙΚΗΣ ΑΙΤΗΣΗΣ ΣΤΟ ΣΥΝΟΛΟ ΤΗΣ ΚΑΙ ΔΙΚΑΙΟΛΟΓΗΤΙΚΩΝ, ΜΗ ΚΑΤΑΒΟΛΗ ΠΑΡΑΒΟΛΟΥ</t>
  </si>
  <si>
    <t>ΜΗ ΑΠΟΣΤΟΛΗ ΕΚΤΥΠΩΜΕΝΗΣ ΜΟΡΦΗΣ ΗΛΕΚΤΡΟΝΙΚΗΣ ΑΙΤΗΣΗΣ ΣΤΟ ΣΥΝΟΛΟ ΤΗΣ</t>
  </si>
  <si>
    <t>ΕΛΛΕΙΨΗ ΤΙΤΛΟΥ</t>
  </si>
  <si>
    <t>ΕΚΠΡΟΘΕΣΜΗ ΑΠΟΣΤΟΛΗ ΕΚΤΥΠΩΜΕΝΗΣ ΜΟΡΦΗΣ ΗΛΕΚΤΡΟΝΙΚΗΣ ΑΙΤΗΣΗΣ  ΣΤΟ ΣΥΝΟΛΟ ΤΗΣ</t>
  </si>
  <si>
    <t>ΟΡΙΟ ΗΛΙΚΙΑΣ ΥΠΟΨΗΦΙΟΥ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</si>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</sst>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34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"00677368"</f>
        <v>00677368</v>
      </c>
      <c r="C7" t="s">
        <v>6</v>
      </c>
    </row>
    <row r="8" spans="1:3" x14ac:dyDescent="0.25">
      <c r="A8">
        <v>2</v>
      </c>
      <c r="B8" t="str">
        <f>"00116213"</f>
        <v>00116213</v>
      </c>
      <c r="C8" t="s">
        <v>6</v>
      </c>
    </row>
    <row r="9" spans="1:3" x14ac:dyDescent="0.25">
      <c r="A9">
        <v>3</v>
      </c>
      <c r="B9" t="str">
        <f>"00198623"</f>
        <v>00198623</v>
      </c>
      <c r="C9" t="s">
        <v>6</v>
      </c>
    </row>
    <row r="10" spans="1:3" x14ac:dyDescent="0.25">
      <c r="A10">
        <v>4</v>
      </c>
      <c r="B10" t="str">
        <f>"00090643"</f>
        <v>00090643</v>
      </c>
      <c r="C10" t="s">
        <v>6</v>
      </c>
    </row>
    <row r="11" spans="1:3" x14ac:dyDescent="0.25">
      <c r="A11">
        <v>5</v>
      </c>
      <c r="B11" t="str">
        <f>"00663597"</f>
        <v>00663597</v>
      </c>
      <c r="C11" t="s">
        <v>7</v>
      </c>
    </row>
    <row r="12" spans="1:3" x14ac:dyDescent="0.25">
      <c r="A12">
        <v>6</v>
      </c>
      <c r="B12" t="str">
        <f>"00025794"</f>
        <v>00025794</v>
      </c>
      <c r="C12" t="s">
        <v>8</v>
      </c>
    </row>
    <row r="13" spans="1:3" x14ac:dyDescent="0.25">
      <c r="A13">
        <v>7</v>
      </c>
      <c r="B13" t="str">
        <f>"00237281"</f>
        <v>00237281</v>
      </c>
      <c r="C13" t="s">
        <v>8</v>
      </c>
    </row>
    <row r="14" spans="1:3" x14ac:dyDescent="0.25">
      <c r="A14">
        <v>8</v>
      </c>
      <c r="B14" t="str">
        <f>"00684032"</f>
        <v>00684032</v>
      </c>
      <c r="C14" t="s">
        <v>6</v>
      </c>
    </row>
    <row r="15" spans="1:3" x14ac:dyDescent="0.25">
      <c r="A15">
        <v>9</v>
      </c>
      <c r="B15" t="str">
        <f>"00135130"</f>
        <v>00135130</v>
      </c>
      <c r="C15" t="s">
        <v>9</v>
      </c>
    </row>
    <row r="16" spans="1:3" x14ac:dyDescent="0.25">
      <c r="A16">
        <v>10</v>
      </c>
      <c r="B16" t="str">
        <f>"00678125"</f>
        <v>00678125</v>
      </c>
      <c r="C16" t="s">
        <v>8</v>
      </c>
    </row>
    <row r="17" spans="1:3" x14ac:dyDescent="0.25">
      <c r="A17">
        <v>11</v>
      </c>
      <c r="B17" t="str">
        <f>"00075162"</f>
        <v>00075162</v>
      </c>
      <c r="C17" t="s">
        <v>6</v>
      </c>
    </row>
    <row r="18" spans="1:3" x14ac:dyDescent="0.25">
      <c r="A18">
        <v>12</v>
      </c>
      <c r="B18" t="str">
        <f>"00268863"</f>
        <v>00268863</v>
      </c>
      <c r="C18" t="s">
        <v>8</v>
      </c>
    </row>
    <row r="19" spans="1:3" x14ac:dyDescent="0.25">
      <c r="A19">
        <v>13</v>
      </c>
      <c r="B19" t="str">
        <f>"00480790"</f>
        <v>00480790</v>
      </c>
      <c r="C19" t="s">
        <v>8</v>
      </c>
    </row>
    <row r="20" spans="1:3" x14ac:dyDescent="0.25">
      <c r="A20">
        <v>14</v>
      </c>
      <c r="B20" t="str">
        <f>"00683878"</f>
        <v>00683878</v>
      </c>
      <c r="C20" t="s">
        <v>6</v>
      </c>
    </row>
    <row r="21" spans="1:3" x14ac:dyDescent="0.25">
      <c r="A21">
        <v>15</v>
      </c>
      <c r="B21" t="str">
        <f>"00037696"</f>
        <v>00037696</v>
      </c>
      <c r="C21" t="s">
        <v>6</v>
      </c>
    </row>
    <row r="22" spans="1:3" x14ac:dyDescent="0.25">
      <c r="A22">
        <v>16</v>
      </c>
      <c r="B22" t="str">
        <f>"201402005619"</f>
        <v>201402005619</v>
      </c>
      <c r="C22" t="s">
        <v>6</v>
      </c>
    </row>
    <row r="23" spans="1:3" x14ac:dyDescent="0.25">
      <c r="A23">
        <v>17</v>
      </c>
      <c r="B23" t="str">
        <f>"00544827"</f>
        <v>00544827</v>
      </c>
      <c r="C23" t="s">
        <v>8</v>
      </c>
    </row>
    <row r="24" spans="1:3" x14ac:dyDescent="0.25">
      <c r="A24">
        <v>18</v>
      </c>
      <c r="B24" t="str">
        <f>"00668625"</f>
        <v>00668625</v>
      </c>
      <c r="C24" t="s">
        <v>6</v>
      </c>
    </row>
    <row r="25" spans="1:3" x14ac:dyDescent="0.25">
      <c r="A25">
        <v>19</v>
      </c>
      <c r="B25" t="str">
        <f>"00220548"</f>
        <v>00220548</v>
      </c>
      <c r="C25" t="s">
        <v>6</v>
      </c>
    </row>
    <row r="26" spans="1:3" x14ac:dyDescent="0.25">
      <c r="A26">
        <v>20</v>
      </c>
      <c r="B26" t="str">
        <f>"00555291"</f>
        <v>00555291</v>
      </c>
      <c r="C26" t="s">
        <v>8</v>
      </c>
    </row>
    <row r="27" spans="1:3" x14ac:dyDescent="0.25">
      <c r="A27">
        <v>21</v>
      </c>
      <c r="B27" t="str">
        <f>"00605845"</f>
        <v>00605845</v>
      </c>
      <c r="C27" t="s">
        <v>6</v>
      </c>
    </row>
    <row r="28" spans="1:3" x14ac:dyDescent="0.25">
      <c r="A28">
        <v>22</v>
      </c>
      <c r="B28" t="str">
        <f>"00121478"</f>
        <v>00121478</v>
      </c>
      <c r="C28" t="s">
        <v>8</v>
      </c>
    </row>
    <row r="29" spans="1:3" x14ac:dyDescent="0.25">
      <c r="A29">
        <v>23</v>
      </c>
      <c r="B29" t="str">
        <f>"00643985"</f>
        <v>00643985</v>
      </c>
      <c r="C29" t="s">
        <v>6</v>
      </c>
    </row>
    <row r="30" spans="1:3" x14ac:dyDescent="0.25">
      <c r="A30">
        <v>24</v>
      </c>
      <c r="B30" t="str">
        <f>"00518844"</f>
        <v>00518844</v>
      </c>
      <c r="C30" t="s">
        <v>6</v>
      </c>
    </row>
    <row r="31" spans="1:3" x14ac:dyDescent="0.25">
      <c r="A31">
        <v>25</v>
      </c>
      <c r="B31" t="str">
        <f>"00660148"</f>
        <v>00660148</v>
      </c>
      <c r="C31" t="s">
        <v>6</v>
      </c>
    </row>
    <row r="32" spans="1:3" x14ac:dyDescent="0.25">
      <c r="A32">
        <v>26</v>
      </c>
      <c r="B32" t="str">
        <f>"201008000014"</f>
        <v>201008000014</v>
      </c>
      <c r="C32" t="s">
        <v>6</v>
      </c>
    </row>
    <row r="33" spans="1:3" x14ac:dyDescent="0.25">
      <c r="A33">
        <v>27</v>
      </c>
      <c r="B33" t="str">
        <f>"00681402"</f>
        <v>00681402</v>
      </c>
      <c r="C33" t="s">
        <v>8</v>
      </c>
    </row>
    <row r="34" spans="1:3" x14ac:dyDescent="0.25">
      <c r="A34">
        <v>28</v>
      </c>
      <c r="B34" t="str">
        <f>"00476079"</f>
        <v>00476079</v>
      </c>
      <c r="C34" t="s">
        <v>8</v>
      </c>
    </row>
    <row r="35" spans="1:3" x14ac:dyDescent="0.25">
      <c r="A35">
        <v>29</v>
      </c>
      <c r="B35" t="str">
        <f>"00555569"</f>
        <v>00555569</v>
      </c>
      <c r="C35" t="s">
        <v>8</v>
      </c>
    </row>
    <row r="36" spans="1:3" x14ac:dyDescent="0.25">
      <c r="A36">
        <v>30</v>
      </c>
      <c r="B36" t="str">
        <f>"201512002213"</f>
        <v>201512002213</v>
      </c>
      <c r="C36" t="s">
        <v>6</v>
      </c>
    </row>
    <row r="37" spans="1:3" x14ac:dyDescent="0.25">
      <c r="A37">
        <v>31</v>
      </c>
      <c r="B37" t="str">
        <f>"00583545"</f>
        <v>00583545</v>
      </c>
      <c r="C37" t="s">
        <v>8</v>
      </c>
    </row>
    <row r="38" spans="1:3" x14ac:dyDescent="0.25">
      <c r="A38">
        <v>32</v>
      </c>
      <c r="B38" t="str">
        <f>"00533032"</f>
        <v>00533032</v>
      </c>
      <c r="C38" t="s">
        <v>8</v>
      </c>
    </row>
    <row r="39" spans="1:3" x14ac:dyDescent="0.25">
      <c r="A39">
        <v>33</v>
      </c>
      <c r="B39" t="str">
        <f>"00683581"</f>
        <v>00683581</v>
      </c>
      <c r="C39" t="s">
        <v>8</v>
      </c>
    </row>
    <row r="40" spans="1:3" x14ac:dyDescent="0.25">
      <c r="A40">
        <v>34</v>
      </c>
      <c r="B40" t="str">
        <f>"00477979"</f>
        <v>00477979</v>
      </c>
      <c r="C40" t="s">
        <v>6</v>
      </c>
    </row>
    <row r="41" spans="1:3" x14ac:dyDescent="0.25">
      <c r="A41">
        <v>35</v>
      </c>
      <c r="B41" t="str">
        <f>"00016915"</f>
        <v>00016915</v>
      </c>
      <c r="C41" t="s">
        <v>8</v>
      </c>
    </row>
    <row r="42" spans="1:3" x14ac:dyDescent="0.25">
      <c r="A42">
        <v>36</v>
      </c>
      <c r="B42" t="str">
        <f>"00670421"</f>
        <v>00670421</v>
      </c>
      <c r="C42" t="s">
        <v>6</v>
      </c>
    </row>
    <row r="43" spans="1:3" x14ac:dyDescent="0.25">
      <c r="A43">
        <v>37</v>
      </c>
      <c r="B43" t="str">
        <f>"00016283"</f>
        <v>00016283</v>
      </c>
      <c r="C43" t="s">
        <v>8</v>
      </c>
    </row>
    <row r="44" spans="1:3" x14ac:dyDescent="0.25">
      <c r="A44">
        <v>38</v>
      </c>
      <c r="B44" t="str">
        <f>"00669268"</f>
        <v>00669268</v>
      </c>
      <c r="C44" t="s">
        <v>8</v>
      </c>
    </row>
    <row r="45" spans="1:3" x14ac:dyDescent="0.25">
      <c r="A45">
        <v>39</v>
      </c>
      <c r="B45" t="str">
        <f>"00679557"</f>
        <v>00679557</v>
      </c>
      <c r="C45" t="s">
        <v>6</v>
      </c>
    </row>
    <row r="46" spans="1:3" x14ac:dyDescent="0.25">
      <c r="A46">
        <v>40</v>
      </c>
      <c r="B46" t="str">
        <f>"00683801"</f>
        <v>00683801</v>
      </c>
      <c r="C46" t="s">
        <v>6</v>
      </c>
    </row>
    <row r="47" spans="1:3" x14ac:dyDescent="0.25">
      <c r="A47">
        <v>41</v>
      </c>
      <c r="B47" t="str">
        <f>"00664177"</f>
        <v>00664177</v>
      </c>
      <c r="C47" t="s">
        <v>6</v>
      </c>
    </row>
    <row r="48" spans="1:3" x14ac:dyDescent="0.25">
      <c r="A48">
        <v>42</v>
      </c>
      <c r="B48" t="str">
        <f>"00531995"</f>
        <v>00531995</v>
      </c>
      <c r="C48" t="s">
        <v>6</v>
      </c>
    </row>
    <row r="49" spans="1:3" x14ac:dyDescent="0.25">
      <c r="A49">
        <v>43</v>
      </c>
      <c r="B49" t="str">
        <f>"00604455"</f>
        <v>00604455</v>
      </c>
      <c r="C49" t="s">
        <v>8</v>
      </c>
    </row>
    <row r="50" spans="1:3" x14ac:dyDescent="0.25">
      <c r="A50">
        <v>44</v>
      </c>
      <c r="B50" t="str">
        <f>"201511041848"</f>
        <v>201511041848</v>
      </c>
      <c r="C50" t="s">
        <v>6</v>
      </c>
    </row>
    <row r="51" spans="1:3" x14ac:dyDescent="0.25">
      <c r="A51">
        <v>45</v>
      </c>
      <c r="B51" t="str">
        <f>"00162548"</f>
        <v>00162548</v>
      </c>
      <c r="C51" t="s">
        <v>6</v>
      </c>
    </row>
    <row r="52" spans="1:3" x14ac:dyDescent="0.25">
      <c r="A52">
        <v>46</v>
      </c>
      <c r="B52" t="str">
        <f>"00231977"</f>
        <v>00231977</v>
      </c>
      <c r="C52" t="s">
        <v>6</v>
      </c>
    </row>
    <row r="53" spans="1:3" x14ac:dyDescent="0.25">
      <c r="A53">
        <v>47</v>
      </c>
      <c r="B53" t="str">
        <f>"00164908"</f>
        <v>00164908</v>
      </c>
      <c r="C53" t="s">
        <v>6</v>
      </c>
    </row>
    <row r="54" spans="1:3" x14ac:dyDescent="0.25">
      <c r="A54">
        <v>48</v>
      </c>
      <c r="B54" t="str">
        <f>"201406008160"</f>
        <v>201406008160</v>
      </c>
      <c r="C54" t="s">
        <v>8</v>
      </c>
    </row>
    <row r="55" spans="1:3" x14ac:dyDescent="0.25">
      <c r="A55">
        <v>49</v>
      </c>
      <c r="B55" t="str">
        <f>"00117217"</f>
        <v>00117217</v>
      </c>
      <c r="C55" t="s">
        <v>6</v>
      </c>
    </row>
    <row r="56" spans="1:3" x14ac:dyDescent="0.25">
      <c r="A56">
        <v>50</v>
      </c>
      <c r="B56" t="str">
        <f>"00530164"</f>
        <v>00530164</v>
      </c>
      <c r="C56" t="s">
        <v>6</v>
      </c>
    </row>
    <row r="57" spans="1:3" x14ac:dyDescent="0.25">
      <c r="A57">
        <v>51</v>
      </c>
      <c r="B57" t="str">
        <f>"00022186"</f>
        <v>00022186</v>
      </c>
      <c r="C57" t="s">
        <v>6</v>
      </c>
    </row>
    <row r="58" spans="1:3" x14ac:dyDescent="0.25">
      <c r="A58">
        <v>52</v>
      </c>
      <c r="B58" t="str">
        <f>"201304002708"</f>
        <v>201304002708</v>
      </c>
      <c r="C58" t="s">
        <v>8</v>
      </c>
    </row>
    <row r="59" spans="1:3" x14ac:dyDescent="0.25">
      <c r="A59">
        <v>53</v>
      </c>
      <c r="B59" t="str">
        <f>"00608747"</f>
        <v>00608747</v>
      </c>
      <c r="C59" t="s">
        <v>6</v>
      </c>
    </row>
    <row r="60" spans="1:3" x14ac:dyDescent="0.25">
      <c r="A60">
        <v>54</v>
      </c>
      <c r="B60" t="str">
        <f>"00686975"</f>
        <v>00686975</v>
      </c>
      <c r="C60" t="s">
        <v>6</v>
      </c>
    </row>
    <row r="61" spans="1:3" x14ac:dyDescent="0.25">
      <c r="A61">
        <v>55</v>
      </c>
      <c r="B61" t="str">
        <f>"00674107"</f>
        <v>00674107</v>
      </c>
      <c r="C61" t="s">
        <v>6</v>
      </c>
    </row>
    <row r="62" spans="1:3" x14ac:dyDescent="0.25">
      <c r="A62">
        <v>56</v>
      </c>
      <c r="B62" t="str">
        <f>"00671189"</f>
        <v>00671189</v>
      </c>
      <c r="C62" t="s">
        <v>8</v>
      </c>
    </row>
    <row r="63" spans="1:3" x14ac:dyDescent="0.25">
      <c r="A63">
        <v>57</v>
      </c>
      <c r="B63" t="str">
        <f>"201412004630"</f>
        <v>201412004630</v>
      </c>
      <c r="C63" t="s">
        <v>6</v>
      </c>
    </row>
    <row r="64" spans="1:3" x14ac:dyDescent="0.25">
      <c r="A64">
        <v>58</v>
      </c>
      <c r="B64" t="str">
        <f>"00523379"</f>
        <v>00523379</v>
      </c>
      <c r="C64" t="s">
        <v>6</v>
      </c>
    </row>
    <row r="65" spans="1:3" x14ac:dyDescent="0.25">
      <c r="A65">
        <v>59</v>
      </c>
      <c r="B65" t="str">
        <f>"00124937"</f>
        <v>00124937</v>
      </c>
      <c r="C65" t="s">
        <v>8</v>
      </c>
    </row>
    <row r="66" spans="1:3" x14ac:dyDescent="0.25">
      <c r="A66">
        <v>60</v>
      </c>
      <c r="B66" t="str">
        <f>"00641063"</f>
        <v>00641063</v>
      </c>
      <c r="C66" t="s">
        <v>6</v>
      </c>
    </row>
    <row r="67" spans="1:3" x14ac:dyDescent="0.25">
      <c r="A67">
        <v>61</v>
      </c>
      <c r="B67" t="str">
        <f>"00631602"</f>
        <v>00631602</v>
      </c>
      <c r="C67" t="s">
        <v>8</v>
      </c>
    </row>
    <row r="68" spans="1:3" x14ac:dyDescent="0.25">
      <c r="A68">
        <v>62</v>
      </c>
      <c r="B68" t="str">
        <f>"00025055"</f>
        <v>00025055</v>
      </c>
      <c r="C68" t="s">
        <v>8</v>
      </c>
    </row>
    <row r="69" spans="1:3" x14ac:dyDescent="0.25">
      <c r="A69">
        <v>63</v>
      </c>
      <c r="B69" t="str">
        <f>"201510002773"</f>
        <v>201510002773</v>
      </c>
      <c r="C69" t="s">
        <v>6</v>
      </c>
    </row>
    <row r="70" spans="1:3" x14ac:dyDescent="0.25">
      <c r="A70">
        <v>64</v>
      </c>
      <c r="B70" t="str">
        <f>"00244153"</f>
        <v>00244153</v>
      </c>
      <c r="C70" t="s">
        <v>6</v>
      </c>
    </row>
    <row r="71" spans="1:3" x14ac:dyDescent="0.25">
      <c r="A71">
        <v>65</v>
      </c>
      <c r="B71" t="str">
        <f>"00682212"</f>
        <v>00682212</v>
      </c>
      <c r="C71" t="s">
        <v>6</v>
      </c>
    </row>
    <row r="72" spans="1:3" x14ac:dyDescent="0.25">
      <c r="A72">
        <v>66</v>
      </c>
      <c r="B72" t="str">
        <f>"00568836"</f>
        <v>00568836</v>
      </c>
      <c r="C72" t="s">
        <v>6</v>
      </c>
    </row>
    <row r="73" spans="1:3" x14ac:dyDescent="0.25">
      <c r="A73">
        <v>67</v>
      </c>
      <c r="B73" t="str">
        <f>"00554741"</f>
        <v>00554741</v>
      </c>
      <c r="C73" t="s">
        <v>6</v>
      </c>
    </row>
    <row r="74" spans="1:3" x14ac:dyDescent="0.25">
      <c r="A74">
        <v>68</v>
      </c>
      <c r="B74" t="str">
        <f>"00139562"</f>
        <v>00139562</v>
      </c>
      <c r="C74" t="s">
        <v>6</v>
      </c>
    </row>
    <row r="75" spans="1:3" x14ac:dyDescent="0.25">
      <c r="A75">
        <v>69</v>
      </c>
      <c r="B75" t="str">
        <f>"00681786"</f>
        <v>00681786</v>
      </c>
      <c r="C75" t="s">
        <v>8</v>
      </c>
    </row>
    <row r="76" spans="1:3" x14ac:dyDescent="0.25">
      <c r="A76">
        <v>70</v>
      </c>
      <c r="B76" t="str">
        <f>"00560868"</f>
        <v>00560868</v>
      </c>
      <c r="C76" t="s">
        <v>8</v>
      </c>
    </row>
    <row r="77" spans="1:3" x14ac:dyDescent="0.25">
      <c r="A77">
        <v>71</v>
      </c>
      <c r="B77" t="str">
        <f>"00631125"</f>
        <v>00631125</v>
      </c>
      <c r="C77" t="s">
        <v>6</v>
      </c>
    </row>
    <row r="78" spans="1:3" x14ac:dyDescent="0.25">
      <c r="A78">
        <v>72</v>
      </c>
      <c r="B78" t="str">
        <f>"00530075"</f>
        <v>00530075</v>
      </c>
      <c r="C78" t="s">
        <v>8</v>
      </c>
    </row>
    <row r="79" spans="1:3" x14ac:dyDescent="0.25">
      <c r="A79">
        <v>73</v>
      </c>
      <c r="B79" t="str">
        <f>"00492790"</f>
        <v>00492790</v>
      </c>
      <c r="C79" t="s">
        <v>8</v>
      </c>
    </row>
    <row r="80" spans="1:3" x14ac:dyDescent="0.25">
      <c r="A80">
        <v>74</v>
      </c>
      <c r="B80" t="str">
        <f>"00668245"</f>
        <v>00668245</v>
      </c>
      <c r="C80" t="s">
        <v>6</v>
      </c>
    </row>
    <row r="81" spans="1:3" x14ac:dyDescent="0.25">
      <c r="A81">
        <v>75</v>
      </c>
      <c r="B81" t="str">
        <f>"00523628"</f>
        <v>00523628</v>
      </c>
      <c r="C81" t="s">
        <v>6</v>
      </c>
    </row>
    <row r="82" spans="1:3" x14ac:dyDescent="0.25">
      <c r="A82">
        <v>76</v>
      </c>
      <c r="B82" t="str">
        <f>"00506784"</f>
        <v>00506784</v>
      </c>
      <c r="C82" t="s">
        <v>8</v>
      </c>
    </row>
    <row r="83" spans="1:3" x14ac:dyDescent="0.25">
      <c r="A83">
        <v>77</v>
      </c>
      <c r="B83" t="str">
        <f>"00163214"</f>
        <v>00163214</v>
      </c>
      <c r="C83" t="s">
        <v>6</v>
      </c>
    </row>
    <row r="84" spans="1:3" x14ac:dyDescent="0.25">
      <c r="A84">
        <v>78</v>
      </c>
      <c r="B84" t="str">
        <f>"00531371"</f>
        <v>00531371</v>
      </c>
      <c r="C84" t="s">
        <v>6</v>
      </c>
    </row>
    <row r="85" spans="1:3" x14ac:dyDescent="0.25">
      <c r="A85">
        <v>79</v>
      </c>
      <c r="B85" t="str">
        <f>"00562762"</f>
        <v>00562762</v>
      </c>
      <c r="C85" t="s">
        <v>6</v>
      </c>
    </row>
    <row r="86" spans="1:3" x14ac:dyDescent="0.25">
      <c r="A86">
        <v>80</v>
      </c>
      <c r="B86" t="str">
        <f>"00115745"</f>
        <v>00115745</v>
      </c>
      <c r="C86" t="s">
        <v>8</v>
      </c>
    </row>
    <row r="87" spans="1:3" x14ac:dyDescent="0.25">
      <c r="A87">
        <v>81</v>
      </c>
      <c r="B87" t="str">
        <f>"00668223"</f>
        <v>00668223</v>
      </c>
      <c r="C87" t="s">
        <v>6</v>
      </c>
    </row>
    <row r="88" spans="1:3" x14ac:dyDescent="0.25">
      <c r="A88">
        <v>82</v>
      </c>
      <c r="B88" t="str">
        <f>"201412004951"</f>
        <v>201412004951</v>
      </c>
      <c r="C88" t="s">
        <v>8</v>
      </c>
    </row>
    <row r="89" spans="1:3" x14ac:dyDescent="0.25">
      <c r="A89">
        <v>83</v>
      </c>
      <c r="B89" t="str">
        <f>"00069109"</f>
        <v>00069109</v>
      </c>
      <c r="C89" t="s">
        <v>6</v>
      </c>
    </row>
    <row r="90" spans="1:3" x14ac:dyDescent="0.25">
      <c r="A90">
        <v>84</v>
      </c>
      <c r="B90" t="str">
        <f>"00544364"</f>
        <v>00544364</v>
      </c>
      <c r="C90" t="s">
        <v>6</v>
      </c>
    </row>
    <row r="91" spans="1:3" x14ac:dyDescent="0.25">
      <c r="A91">
        <v>85</v>
      </c>
      <c r="B91" t="str">
        <f>"00240967"</f>
        <v>00240967</v>
      </c>
      <c r="C91" t="s">
        <v>6</v>
      </c>
    </row>
    <row r="92" spans="1:3" x14ac:dyDescent="0.25">
      <c r="A92">
        <v>86</v>
      </c>
      <c r="B92" t="str">
        <f>"00541424"</f>
        <v>00541424</v>
      </c>
      <c r="C92" t="s">
        <v>6</v>
      </c>
    </row>
    <row r="93" spans="1:3" x14ac:dyDescent="0.25">
      <c r="A93">
        <v>87</v>
      </c>
      <c r="B93" t="str">
        <f>"200807000140"</f>
        <v>200807000140</v>
      </c>
      <c r="C93" t="s">
        <v>6</v>
      </c>
    </row>
    <row r="94" spans="1:3" x14ac:dyDescent="0.25">
      <c r="A94">
        <v>88</v>
      </c>
      <c r="B94" t="str">
        <f>"00683474"</f>
        <v>00683474</v>
      </c>
      <c r="C94" t="s">
        <v>8</v>
      </c>
    </row>
    <row r="95" spans="1:3" x14ac:dyDescent="0.25">
      <c r="A95">
        <v>89</v>
      </c>
      <c r="B95" t="str">
        <f>"201105000178"</f>
        <v>201105000178</v>
      </c>
      <c r="C95" t="s">
        <v>8</v>
      </c>
    </row>
    <row r="96" spans="1:3" x14ac:dyDescent="0.25">
      <c r="A96">
        <v>90</v>
      </c>
      <c r="B96" t="str">
        <f>"00560025"</f>
        <v>00560025</v>
      </c>
      <c r="C96" t="s">
        <v>6</v>
      </c>
    </row>
    <row r="97" spans="1:3" x14ac:dyDescent="0.25">
      <c r="A97">
        <v>91</v>
      </c>
      <c r="B97" t="str">
        <f>"00538553"</f>
        <v>00538553</v>
      </c>
      <c r="C97" t="s">
        <v>6</v>
      </c>
    </row>
    <row r="98" spans="1:3" x14ac:dyDescent="0.25">
      <c r="A98">
        <v>92</v>
      </c>
      <c r="B98" t="str">
        <f>"00683406"</f>
        <v>00683406</v>
      </c>
      <c r="C98" t="s">
        <v>6</v>
      </c>
    </row>
    <row r="99" spans="1:3" x14ac:dyDescent="0.25">
      <c r="A99">
        <v>93</v>
      </c>
      <c r="B99" t="str">
        <f>"00112998"</f>
        <v>00112998</v>
      </c>
      <c r="C99" t="s">
        <v>8</v>
      </c>
    </row>
    <row r="100" spans="1:3" x14ac:dyDescent="0.25">
      <c r="A100">
        <v>94</v>
      </c>
      <c r="B100" t="str">
        <f>"201510002238"</f>
        <v>201510002238</v>
      </c>
      <c r="C100" t="s">
        <v>6</v>
      </c>
    </row>
    <row r="101" spans="1:3" x14ac:dyDescent="0.25">
      <c r="A101">
        <v>95</v>
      </c>
      <c r="B101" t="str">
        <f>"00662439"</f>
        <v>00662439</v>
      </c>
      <c r="C101" t="s">
        <v>6</v>
      </c>
    </row>
    <row r="102" spans="1:3" x14ac:dyDescent="0.25">
      <c r="A102">
        <v>96</v>
      </c>
      <c r="B102" t="str">
        <f>"00662442"</f>
        <v>00662442</v>
      </c>
      <c r="C102" t="s">
        <v>6</v>
      </c>
    </row>
    <row r="103" spans="1:3" x14ac:dyDescent="0.25">
      <c r="A103">
        <v>97</v>
      </c>
      <c r="B103" t="str">
        <f>"00126706"</f>
        <v>00126706</v>
      </c>
      <c r="C103" t="s">
        <v>6</v>
      </c>
    </row>
    <row r="104" spans="1:3" x14ac:dyDescent="0.25">
      <c r="A104">
        <v>98</v>
      </c>
      <c r="B104" t="str">
        <f>"00483365"</f>
        <v>00483365</v>
      </c>
      <c r="C104" t="s">
        <v>6</v>
      </c>
    </row>
    <row r="105" spans="1:3" x14ac:dyDescent="0.25">
      <c r="A105">
        <v>99</v>
      </c>
      <c r="B105" t="str">
        <f>"00481056"</f>
        <v>00481056</v>
      </c>
      <c r="C105" t="s">
        <v>8</v>
      </c>
    </row>
    <row r="106" spans="1:3" x14ac:dyDescent="0.25">
      <c r="A106">
        <v>100</v>
      </c>
      <c r="B106" t="str">
        <f>"00523827"</f>
        <v>00523827</v>
      </c>
      <c r="C106" t="s">
        <v>8</v>
      </c>
    </row>
    <row r="107" spans="1:3" x14ac:dyDescent="0.25">
      <c r="A107">
        <v>101</v>
      </c>
      <c r="B107" t="str">
        <f>"00668629"</f>
        <v>00668629</v>
      </c>
      <c r="C107" t="s">
        <v>8</v>
      </c>
    </row>
    <row r="108" spans="1:3" x14ac:dyDescent="0.25">
      <c r="A108">
        <v>102</v>
      </c>
      <c r="B108" t="str">
        <f>"201304002363"</f>
        <v>201304002363</v>
      </c>
      <c r="C108" t="s">
        <v>6</v>
      </c>
    </row>
    <row r="109" spans="1:3" x14ac:dyDescent="0.25">
      <c r="A109">
        <v>103</v>
      </c>
      <c r="B109" t="str">
        <f>"00434784"</f>
        <v>00434784</v>
      </c>
      <c r="C109" t="s">
        <v>6</v>
      </c>
    </row>
    <row r="110" spans="1:3" x14ac:dyDescent="0.25">
      <c r="A110">
        <v>104</v>
      </c>
      <c r="B110" t="str">
        <f>"00676233"</f>
        <v>00676233</v>
      </c>
      <c r="C110" t="s">
        <v>6</v>
      </c>
    </row>
    <row r="111" spans="1:3" x14ac:dyDescent="0.25">
      <c r="A111">
        <v>105</v>
      </c>
      <c r="B111" t="str">
        <f>"00677580"</f>
        <v>00677580</v>
      </c>
      <c r="C111" t="s">
        <v>8</v>
      </c>
    </row>
    <row r="112" spans="1:3" x14ac:dyDescent="0.25">
      <c r="A112">
        <v>106</v>
      </c>
      <c r="B112" t="str">
        <f>"00230085"</f>
        <v>00230085</v>
      </c>
      <c r="C112" t="s">
        <v>6</v>
      </c>
    </row>
    <row r="113" spans="1:3" x14ac:dyDescent="0.25">
      <c r="A113">
        <v>107</v>
      </c>
      <c r="B113" t="str">
        <f>"00571791"</f>
        <v>00571791</v>
      </c>
      <c r="C113" t="s">
        <v>6</v>
      </c>
    </row>
    <row r="114" spans="1:3" x14ac:dyDescent="0.25">
      <c r="A114">
        <v>108</v>
      </c>
      <c r="B114" t="str">
        <f>"00081371"</f>
        <v>00081371</v>
      </c>
      <c r="C114" t="s">
        <v>8</v>
      </c>
    </row>
    <row r="115" spans="1:3" x14ac:dyDescent="0.25">
      <c r="A115">
        <v>109</v>
      </c>
      <c r="B115" t="str">
        <f>"00663400"</f>
        <v>00663400</v>
      </c>
      <c r="C115" t="s">
        <v>8</v>
      </c>
    </row>
    <row r="116" spans="1:3" x14ac:dyDescent="0.25">
      <c r="A116">
        <v>110</v>
      </c>
      <c r="B116" t="str">
        <f>"00355072"</f>
        <v>00355072</v>
      </c>
      <c r="C116" t="s">
        <v>9</v>
      </c>
    </row>
    <row r="117" spans="1:3" x14ac:dyDescent="0.25">
      <c r="A117">
        <v>111</v>
      </c>
      <c r="B117" t="str">
        <f>"00428622"</f>
        <v>00428622</v>
      </c>
      <c r="C117" t="s">
        <v>8</v>
      </c>
    </row>
    <row r="118" spans="1:3" x14ac:dyDescent="0.25">
      <c r="A118">
        <v>112</v>
      </c>
      <c r="B118" t="str">
        <f>"00635276"</f>
        <v>00635276</v>
      </c>
      <c r="C118" t="s">
        <v>8</v>
      </c>
    </row>
    <row r="119" spans="1:3" x14ac:dyDescent="0.25">
      <c r="A119">
        <v>113</v>
      </c>
      <c r="B119" t="str">
        <f>"00102951"</f>
        <v>00102951</v>
      </c>
      <c r="C119" t="s">
        <v>8</v>
      </c>
    </row>
    <row r="120" spans="1:3" x14ac:dyDescent="0.25">
      <c r="A120">
        <v>114</v>
      </c>
      <c r="B120" t="str">
        <f>"00402259"</f>
        <v>00402259</v>
      </c>
      <c r="C120" t="s">
        <v>6</v>
      </c>
    </row>
    <row r="121" spans="1:3" x14ac:dyDescent="0.25">
      <c r="A121">
        <v>115</v>
      </c>
      <c r="B121" t="str">
        <f>"00529684"</f>
        <v>00529684</v>
      </c>
      <c r="C121" t="s">
        <v>6</v>
      </c>
    </row>
    <row r="122" spans="1:3" x14ac:dyDescent="0.25">
      <c r="A122">
        <v>116</v>
      </c>
      <c r="B122" t="str">
        <f>"201512005590"</f>
        <v>201512005590</v>
      </c>
      <c r="C122" t="s">
        <v>6</v>
      </c>
    </row>
    <row r="123" spans="1:3" x14ac:dyDescent="0.25">
      <c r="A123">
        <v>117</v>
      </c>
      <c r="B123" t="str">
        <f>"00129940"</f>
        <v>00129940</v>
      </c>
      <c r="C123" t="s">
        <v>6</v>
      </c>
    </row>
    <row r="124" spans="1:3" x14ac:dyDescent="0.25">
      <c r="A124">
        <v>118</v>
      </c>
      <c r="B124" t="str">
        <f>"00524062"</f>
        <v>00524062</v>
      </c>
      <c r="C124" t="s">
        <v>6</v>
      </c>
    </row>
    <row r="125" spans="1:3" x14ac:dyDescent="0.25">
      <c r="A125">
        <v>119</v>
      </c>
      <c r="B125" t="str">
        <f>"00616096"</f>
        <v>00616096</v>
      </c>
      <c r="C125" t="s">
        <v>8</v>
      </c>
    </row>
    <row r="126" spans="1:3" x14ac:dyDescent="0.25">
      <c r="A126">
        <v>120</v>
      </c>
      <c r="B126" t="str">
        <f>"00683168"</f>
        <v>00683168</v>
      </c>
      <c r="C126" t="s">
        <v>6</v>
      </c>
    </row>
    <row r="127" spans="1:3" x14ac:dyDescent="0.25">
      <c r="A127">
        <v>121</v>
      </c>
      <c r="B127" t="str">
        <f>"00209355"</f>
        <v>00209355</v>
      </c>
      <c r="C127" t="s">
        <v>8</v>
      </c>
    </row>
    <row r="128" spans="1:3" x14ac:dyDescent="0.25">
      <c r="A128">
        <v>122</v>
      </c>
      <c r="B128" t="str">
        <f>"00683414"</f>
        <v>00683414</v>
      </c>
      <c r="C128" t="s">
        <v>8</v>
      </c>
    </row>
    <row r="129" spans="1:3" x14ac:dyDescent="0.25">
      <c r="A129">
        <v>123</v>
      </c>
      <c r="B129" t="str">
        <f>"201410004072"</f>
        <v>201410004072</v>
      </c>
      <c r="C129" t="s">
        <v>6</v>
      </c>
    </row>
    <row r="130" spans="1:3" x14ac:dyDescent="0.25">
      <c r="A130">
        <v>124</v>
      </c>
      <c r="B130" t="str">
        <f>"00046454"</f>
        <v>00046454</v>
      </c>
      <c r="C130" t="s">
        <v>8</v>
      </c>
    </row>
    <row r="131" spans="1:3" x14ac:dyDescent="0.25">
      <c r="A131">
        <v>125</v>
      </c>
      <c r="B131" t="str">
        <f>"00546309"</f>
        <v>00546309</v>
      </c>
      <c r="C131" t="s">
        <v>6</v>
      </c>
    </row>
    <row r="132" spans="1:3" x14ac:dyDescent="0.25">
      <c r="A132">
        <v>126</v>
      </c>
      <c r="B132" t="str">
        <f>"00113642"</f>
        <v>00113642</v>
      </c>
      <c r="C132" t="s">
        <v>6</v>
      </c>
    </row>
    <row r="133" spans="1:3" x14ac:dyDescent="0.25">
      <c r="A133">
        <v>127</v>
      </c>
      <c r="B133" t="str">
        <f>"00115356"</f>
        <v>00115356</v>
      </c>
      <c r="C133" t="s">
        <v>6</v>
      </c>
    </row>
    <row r="134" spans="1:3" x14ac:dyDescent="0.25">
      <c r="A134">
        <v>128</v>
      </c>
      <c r="B134" t="str">
        <f>"00081380"</f>
        <v>00081380</v>
      </c>
      <c r="C134" t="s">
        <v>8</v>
      </c>
    </row>
    <row r="135" spans="1:3" x14ac:dyDescent="0.25">
      <c r="A135">
        <v>129</v>
      </c>
      <c r="B135" t="str">
        <f>"00532791"</f>
        <v>00532791</v>
      </c>
      <c r="C135" t="s">
        <v>6</v>
      </c>
    </row>
    <row r="136" spans="1:3" x14ac:dyDescent="0.25">
      <c r="A136">
        <v>130</v>
      </c>
      <c r="B136" t="str">
        <f>"00531110"</f>
        <v>00531110</v>
      </c>
      <c r="C136" t="s">
        <v>6</v>
      </c>
    </row>
    <row r="137" spans="1:3" x14ac:dyDescent="0.25">
      <c r="A137">
        <v>131</v>
      </c>
      <c r="B137" t="str">
        <f>"200901000879"</f>
        <v>200901000879</v>
      </c>
      <c r="C137" t="s">
        <v>6</v>
      </c>
    </row>
    <row r="138" spans="1:3" x14ac:dyDescent="0.25">
      <c r="A138">
        <v>132</v>
      </c>
      <c r="B138" t="str">
        <f>"00655988"</f>
        <v>00655988</v>
      </c>
      <c r="C138" t="s">
        <v>6</v>
      </c>
    </row>
    <row r="139" spans="1:3" x14ac:dyDescent="0.25">
      <c r="A139">
        <v>133</v>
      </c>
      <c r="B139" t="str">
        <f>"00545947"</f>
        <v>00545947</v>
      </c>
      <c r="C139" t="s">
        <v>6</v>
      </c>
    </row>
    <row r="140" spans="1:3" x14ac:dyDescent="0.25">
      <c r="A140">
        <v>134</v>
      </c>
      <c r="B140" t="str">
        <f>"00680467"</f>
        <v>00680467</v>
      </c>
      <c r="C140" t="s">
        <v>6</v>
      </c>
    </row>
    <row r="141" spans="1:3" x14ac:dyDescent="0.25">
      <c r="A141">
        <v>135</v>
      </c>
      <c r="B141" t="str">
        <f>"00452653"</f>
        <v>00452653</v>
      </c>
      <c r="C141" t="s">
        <v>8</v>
      </c>
    </row>
    <row r="142" spans="1:3" x14ac:dyDescent="0.25">
      <c r="A142">
        <v>136</v>
      </c>
      <c r="B142" t="str">
        <f>"00533635"</f>
        <v>00533635</v>
      </c>
      <c r="C142" t="s">
        <v>6</v>
      </c>
    </row>
    <row r="143" spans="1:3" x14ac:dyDescent="0.25">
      <c r="A143">
        <v>137</v>
      </c>
      <c r="B143" t="str">
        <f>"00656663"</f>
        <v>00656663</v>
      </c>
      <c r="C143" t="s">
        <v>6</v>
      </c>
    </row>
    <row r="144" spans="1:3" x14ac:dyDescent="0.25">
      <c r="A144">
        <v>138</v>
      </c>
      <c r="B144" t="str">
        <f>"00521023"</f>
        <v>00521023</v>
      </c>
      <c r="C144" t="s">
        <v>8</v>
      </c>
    </row>
    <row r="145" spans="1:3" x14ac:dyDescent="0.25">
      <c r="A145">
        <v>139</v>
      </c>
      <c r="B145" t="str">
        <f>"00199318"</f>
        <v>00199318</v>
      </c>
      <c r="C145" t="s">
        <v>6</v>
      </c>
    </row>
    <row r="146" spans="1:3" x14ac:dyDescent="0.25">
      <c r="A146">
        <v>140</v>
      </c>
      <c r="B146" t="str">
        <f>"00641657"</f>
        <v>00641657</v>
      </c>
      <c r="C146" t="s">
        <v>6</v>
      </c>
    </row>
    <row r="147" spans="1:3" x14ac:dyDescent="0.25">
      <c r="A147">
        <v>141</v>
      </c>
      <c r="B147" t="str">
        <f>"00426300"</f>
        <v>00426300</v>
      </c>
      <c r="C147" t="s">
        <v>6</v>
      </c>
    </row>
    <row r="148" spans="1:3" x14ac:dyDescent="0.25">
      <c r="A148">
        <v>142</v>
      </c>
      <c r="B148" t="str">
        <f>"201507002379"</f>
        <v>201507002379</v>
      </c>
      <c r="C148" t="s">
        <v>6</v>
      </c>
    </row>
    <row r="149" spans="1:3" x14ac:dyDescent="0.25">
      <c r="A149">
        <v>143</v>
      </c>
      <c r="B149" t="str">
        <f>"00227901"</f>
        <v>00227901</v>
      </c>
      <c r="C149" t="s">
        <v>6</v>
      </c>
    </row>
    <row r="150" spans="1:3" x14ac:dyDescent="0.25">
      <c r="A150">
        <v>144</v>
      </c>
      <c r="B150" t="str">
        <f>"00669318"</f>
        <v>00669318</v>
      </c>
      <c r="C150" t="s">
        <v>6</v>
      </c>
    </row>
    <row r="151" spans="1:3" x14ac:dyDescent="0.25">
      <c r="A151">
        <v>145</v>
      </c>
      <c r="B151" t="str">
        <f>"00533976"</f>
        <v>00533976</v>
      </c>
      <c r="C151" t="s">
        <v>6</v>
      </c>
    </row>
    <row r="152" spans="1:3" x14ac:dyDescent="0.25">
      <c r="A152">
        <v>146</v>
      </c>
      <c r="B152" t="str">
        <f>"00209300"</f>
        <v>00209300</v>
      </c>
      <c r="C152" t="s">
        <v>6</v>
      </c>
    </row>
    <row r="153" spans="1:3" x14ac:dyDescent="0.25">
      <c r="A153">
        <v>147</v>
      </c>
      <c r="B153" t="str">
        <f>"00147200"</f>
        <v>00147200</v>
      </c>
      <c r="C153" t="s">
        <v>8</v>
      </c>
    </row>
    <row r="154" spans="1:3" x14ac:dyDescent="0.25">
      <c r="A154">
        <v>148</v>
      </c>
      <c r="B154" t="str">
        <f>"201406007175"</f>
        <v>201406007175</v>
      </c>
      <c r="C154" t="s">
        <v>6</v>
      </c>
    </row>
    <row r="155" spans="1:3" x14ac:dyDescent="0.25">
      <c r="A155">
        <v>149</v>
      </c>
      <c r="B155" t="str">
        <f>"00533880"</f>
        <v>00533880</v>
      </c>
      <c r="C155" t="s">
        <v>6</v>
      </c>
    </row>
    <row r="156" spans="1:3" x14ac:dyDescent="0.25">
      <c r="A156">
        <v>150</v>
      </c>
      <c r="B156" t="str">
        <f>"201511022669"</f>
        <v>201511022669</v>
      </c>
      <c r="C156" t="s">
        <v>6</v>
      </c>
    </row>
    <row r="157" spans="1:3" x14ac:dyDescent="0.25">
      <c r="A157">
        <v>151</v>
      </c>
      <c r="B157" t="str">
        <f>"00070568"</f>
        <v>00070568</v>
      </c>
      <c r="C157" t="s">
        <v>8</v>
      </c>
    </row>
    <row r="158" spans="1:3" x14ac:dyDescent="0.25">
      <c r="A158">
        <v>152</v>
      </c>
      <c r="B158" t="str">
        <f>"00658092"</f>
        <v>00658092</v>
      </c>
      <c r="C158" t="s">
        <v>6</v>
      </c>
    </row>
    <row r="159" spans="1:3" x14ac:dyDescent="0.25">
      <c r="A159">
        <v>153</v>
      </c>
      <c r="B159" t="str">
        <f>"00671417"</f>
        <v>00671417</v>
      </c>
      <c r="C159" t="s">
        <v>6</v>
      </c>
    </row>
    <row r="160" spans="1:3" x14ac:dyDescent="0.25">
      <c r="A160">
        <v>154</v>
      </c>
      <c r="B160" t="str">
        <f>"00670857"</f>
        <v>00670857</v>
      </c>
      <c r="C160" t="s">
        <v>6</v>
      </c>
    </row>
    <row r="161" spans="1:3" x14ac:dyDescent="0.25">
      <c r="A161">
        <v>155</v>
      </c>
      <c r="B161" t="str">
        <f>"00049618"</f>
        <v>00049618</v>
      </c>
      <c r="C161" t="s">
        <v>6</v>
      </c>
    </row>
    <row r="162" spans="1:3" x14ac:dyDescent="0.25">
      <c r="A162">
        <v>156</v>
      </c>
      <c r="B162" t="str">
        <f>"00458770"</f>
        <v>00458770</v>
      </c>
      <c r="C162" t="s">
        <v>8</v>
      </c>
    </row>
    <row r="163" spans="1:3" x14ac:dyDescent="0.25">
      <c r="A163">
        <v>157</v>
      </c>
      <c r="B163" t="str">
        <f>"201504002653"</f>
        <v>201504002653</v>
      </c>
      <c r="C163" t="s">
        <v>6</v>
      </c>
    </row>
    <row r="164" spans="1:3" x14ac:dyDescent="0.25">
      <c r="A164">
        <v>158</v>
      </c>
      <c r="B164" t="str">
        <f>"00027669"</f>
        <v>00027669</v>
      </c>
      <c r="C164" t="s">
        <v>6</v>
      </c>
    </row>
    <row r="165" spans="1:3" x14ac:dyDescent="0.25">
      <c r="A165">
        <v>159</v>
      </c>
      <c r="B165" t="str">
        <f>"00624605"</f>
        <v>00624605</v>
      </c>
      <c r="C165" t="s">
        <v>6</v>
      </c>
    </row>
    <row r="166" spans="1:3" x14ac:dyDescent="0.25">
      <c r="A166">
        <v>160</v>
      </c>
      <c r="B166" t="str">
        <f>"00662531"</f>
        <v>00662531</v>
      </c>
      <c r="C166" t="s">
        <v>6</v>
      </c>
    </row>
    <row r="167" spans="1:3" x14ac:dyDescent="0.25">
      <c r="A167">
        <v>161</v>
      </c>
      <c r="B167" t="str">
        <f>"00562416"</f>
        <v>00562416</v>
      </c>
      <c r="C167" t="s">
        <v>6</v>
      </c>
    </row>
    <row r="168" spans="1:3" x14ac:dyDescent="0.25">
      <c r="A168">
        <v>162</v>
      </c>
      <c r="B168" t="str">
        <f>"00484871"</f>
        <v>00484871</v>
      </c>
      <c r="C168" t="s">
        <v>6</v>
      </c>
    </row>
    <row r="169" spans="1:3" x14ac:dyDescent="0.25">
      <c r="A169">
        <v>163</v>
      </c>
      <c r="B169" t="str">
        <f>"201410006510"</f>
        <v>201410006510</v>
      </c>
      <c r="C169" t="s">
        <v>6</v>
      </c>
    </row>
    <row r="170" spans="1:3" x14ac:dyDescent="0.25">
      <c r="A170">
        <v>164</v>
      </c>
      <c r="B170" t="str">
        <f>"00677461"</f>
        <v>00677461</v>
      </c>
      <c r="C170" t="s">
        <v>6</v>
      </c>
    </row>
    <row r="171" spans="1:3" x14ac:dyDescent="0.25">
      <c r="A171">
        <v>165</v>
      </c>
      <c r="B171" t="str">
        <f>"00565411"</f>
        <v>00565411</v>
      </c>
      <c r="C171" t="s">
        <v>6</v>
      </c>
    </row>
    <row r="172" spans="1:3" x14ac:dyDescent="0.25">
      <c r="A172">
        <v>166</v>
      </c>
      <c r="B172" t="str">
        <f>"00535195"</f>
        <v>00535195</v>
      </c>
      <c r="C172" t="s">
        <v>6</v>
      </c>
    </row>
    <row r="173" spans="1:3" x14ac:dyDescent="0.25">
      <c r="A173">
        <v>167</v>
      </c>
      <c r="B173" t="str">
        <f>"201409007225"</f>
        <v>201409007225</v>
      </c>
      <c r="C173" t="s">
        <v>8</v>
      </c>
    </row>
    <row r="174" spans="1:3" x14ac:dyDescent="0.25">
      <c r="A174">
        <v>168</v>
      </c>
      <c r="B174" t="str">
        <f>"00667465"</f>
        <v>00667465</v>
      </c>
      <c r="C174" t="s">
        <v>6</v>
      </c>
    </row>
    <row r="175" spans="1:3" x14ac:dyDescent="0.25">
      <c r="A175">
        <v>169</v>
      </c>
      <c r="B175" t="str">
        <f>"00606704"</f>
        <v>00606704</v>
      </c>
      <c r="C175" t="s">
        <v>8</v>
      </c>
    </row>
    <row r="176" spans="1:3" x14ac:dyDescent="0.25">
      <c r="A176">
        <v>170</v>
      </c>
      <c r="B176" t="str">
        <f>"201406013833"</f>
        <v>201406013833</v>
      </c>
      <c r="C176" t="s">
        <v>6</v>
      </c>
    </row>
    <row r="177" spans="1:3" x14ac:dyDescent="0.25">
      <c r="A177">
        <v>171</v>
      </c>
      <c r="B177" t="str">
        <f>"00495904"</f>
        <v>00495904</v>
      </c>
      <c r="C177" t="s">
        <v>8</v>
      </c>
    </row>
    <row r="178" spans="1:3" x14ac:dyDescent="0.25">
      <c r="A178">
        <v>172</v>
      </c>
      <c r="B178" t="str">
        <f>"00007192"</f>
        <v>00007192</v>
      </c>
      <c r="C178" t="s">
        <v>6</v>
      </c>
    </row>
    <row r="179" spans="1:3" x14ac:dyDescent="0.25">
      <c r="A179">
        <v>173</v>
      </c>
      <c r="B179" t="str">
        <f>"00672069"</f>
        <v>00672069</v>
      </c>
      <c r="C179" t="s">
        <v>6</v>
      </c>
    </row>
    <row r="180" spans="1:3" x14ac:dyDescent="0.25">
      <c r="A180">
        <v>174</v>
      </c>
      <c r="B180" t="str">
        <f>"00683531"</f>
        <v>00683531</v>
      </c>
      <c r="C180" t="s">
        <v>8</v>
      </c>
    </row>
    <row r="181" spans="1:3" x14ac:dyDescent="0.25">
      <c r="A181">
        <v>175</v>
      </c>
      <c r="B181" t="str">
        <f>"00224124"</f>
        <v>00224124</v>
      </c>
      <c r="C181" t="s">
        <v>8</v>
      </c>
    </row>
    <row r="182" spans="1:3" x14ac:dyDescent="0.25">
      <c r="A182">
        <v>176</v>
      </c>
      <c r="B182" t="str">
        <f>"00561981"</f>
        <v>00561981</v>
      </c>
      <c r="C182" t="s">
        <v>6</v>
      </c>
    </row>
    <row r="183" spans="1:3" x14ac:dyDescent="0.25">
      <c r="A183">
        <v>177</v>
      </c>
      <c r="B183" t="str">
        <f>"201207000052"</f>
        <v>201207000052</v>
      </c>
      <c r="C183" t="s">
        <v>8</v>
      </c>
    </row>
    <row r="184" spans="1:3" x14ac:dyDescent="0.25">
      <c r="A184">
        <v>178</v>
      </c>
      <c r="B184" t="str">
        <f>"00679786"</f>
        <v>00679786</v>
      </c>
      <c r="C184" t="s">
        <v>6</v>
      </c>
    </row>
    <row r="185" spans="1:3" x14ac:dyDescent="0.25">
      <c r="A185">
        <v>179</v>
      </c>
      <c r="B185" t="str">
        <f>"00551463"</f>
        <v>00551463</v>
      </c>
      <c r="C185" t="s">
        <v>6</v>
      </c>
    </row>
    <row r="186" spans="1:3" x14ac:dyDescent="0.25">
      <c r="A186">
        <v>180</v>
      </c>
      <c r="B186" t="str">
        <f>"201507002902"</f>
        <v>201507002902</v>
      </c>
      <c r="C186" t="s">
        <v>8</v>
      </c>
    </row>
    <row r="187" spans="1:3" x14ac:dyDescent="0.25">
      <c r="A187">
        <v>181</v>
      </c>
      <c r="B187" t="str">
        <f>"00622384"</f>
        <v>00622384</v>
      </c>
      <c r="C187" t="s">
        <v>6</v>
      </c>
    </row>
    <row r="188" spans="1:3" x14ac:dyDescent="0.25">
      <c r="A188">
        <v>182</v>
      </c>
      <c r="B188" t="str">
        <f>"00441797"</f>
        <v>00441797</v>
      </c>
      <c r="C188" t="s">
        <v>6</v>
      </c>
    </row>
    <row r="189" spans="1:3" x14ac:dyDescent="0.25">
      <c r="A189">
        <v>183</v>
      </c>
      <c r="B189" t="str">
        <f>"00673599"</f>
        <v>00673599</v>
      </c>
      <c r="C189" t="s">
        <v>6</v>
      </c>
    </row>
    <row r="190" spans="1:3" x14ac:dyDescent="0.25">
      <c r="A190">
        <v>184</v>
      </c>
      <c r="B190" t="str">
        <f>"00680724"</f>
        <v>00680724</v>
      </c>
      <c r="C190" t="s">
        <v>6</v>
      </c>
    </row>
    <row r="191" spans="1:3" x14ac:dyDescent="0.25">
      <c r="A191">
        <v>185</v>
      </c>
      <c r="B191" t="str">
        <f>"00672915"</f>
        <v>00672915</v>
      </c>
      <c r="C191" t="s">
        <v>8</v>
      </c>
    </row>
    <row r="192" spans="1:3" x14ac:dyDescent="0.25">
      <c r="A192">
        <v>186</v>
      </c>
      <c r="B192" t="str">
        <f>"00525681"</f>
        <v>00525681</v>
      </c>
      <c r="C192" t="s">
        <v>8</v>
      </c>
    </row>
    <row r="193" spans="1:3" x14ac:dyDescent="0.25">
      <c r="A193">
        <v>187</v>
      </c>
      <c r="B193" t="str">
        <f>"200810000423"</f>
        <v>200810000423</v>
      </c>
      <c r="C193" t="s">
        <v>6</v>
      </c>
    </row>
    <row r="194" spans="1:3" x14ac:dyDescent="0.25">
      <c r="A194">
        <v>188</v>
      </c>
      <c r="B194" t="str">
        <f>"00668246"</f>
        <v>00668246</v>
      </c>
      <c r="C194" t="s">
        <v>6</v>
      </c>
    </row>
    <row r="195" spans="1:3" x14ac:dyDescent="0.25">
      <c r="A195">
        <v>189</v>
      </c>
      <c r="B195" t="str">
        <f>"00497066"</f>
        <v>00497066</v>
      </c>
      <c r="C195" t="s">
        <v>8</v>
      </c>
    </row>
    <row r="196" spans="1:3" x14ac:dyDescent="0.25">
      <c r="A196">
        <v>190</v>
      </c>
      <c r="B196" t="str">
        <f>"00450063"</f>
        <v>00450063</v>
      </c>
      <c r="C196" t="s">
        <v>8</v>
      </c>
    </row>
    <row r="197" spans="1:3" x14ac:dyDescent="0.25">
      <c r="A197">
        <v>191</v>
      </c>
      <c r="B197" t="str">
        <f>"00680757"</f>
        <v>00680757</v>
      </c>
      <c r="C197" t="s">
        <v>6</v>
      </c>
    </row>
    <row r="198" spans="1:3" x14ac:dyDescent="0.25">
      <c r="A198">
        <v>192</v>
      </c>
      <c r="B198" t="str">
        <f>"00530331"</f>
        <v>00530331</v>
      </c>
      <c r="C198" t="s">
        <v>6</v>
      </c>
    </row>
    <row r="199" spans="1:3" x14ac:dyDescent="0.25">
      <c r="A199">
        <v>193</v>
      </c>
      <c r="B199" t="str">
        <f>"00626101"</f>
        <v>00626101</v>
      </c>
      <c r="C199" t="s">
        <v>6</v>
      </c>
    </row>
    <row r="200" spans="1:3" x14ac:dyDescent="0.25">
      <c r="A200">
        <v>194</v>
      </c>
      <c r="B200" t="str">
        <f>"00116979"</f>
        <v>00116979</v>
      </c>
      <c r="C200" t="s">
        <v>6</v>
      </c>
    </row>
    <row r="201" spans="1:3" x14ac:dyDescent="0.25">
      <c r="A201">
        <v>195</v>
      </c>
      <c r="B201" t="str">
        <f>"201511024343"</f>
        <v>201511024343</v>
      </c>
      <c r="C201" t="s">
        <v>6</v>
      </c>
    </row>
    <row r="202" spans="1:3" x14ac:dyDescent="0.25">
      <c r="A202">
        <v>196</v>
      </c>
      <c r="B202" t="str">
        <f>"201604003797"</f>
        <v>201604003797</v>
      </c>
      <c r="C202" t="s">
        <v>8</v>
      </c>
    </row>
    <row r="203" spans="1:3" x14ac:dyDescent="0.25">
      <c r="A203">
        <v>197</v>
      </c>
      <c r="B203" t="str">
        <f>"201511034826"</f>
        <v>201511034826</v>
      </c>
      <c r="C203" t="s">
        <v>6</v>
      </c>
    </row>
    <row r="204" spans="1:3" x14ac:dyDescent="0.25">
      <c r="A204">
        <v>198</v>
      </c>
      <c r="B204" t="str">
        <f>"00654600"</f>
        <v>00654600</v>
      </c>
      <c r="C204" t="s">
        <v>8</v>
      </c>
    </row>
    <row r="205" spans="1:3" x14ac:dyDescent="0.25">
      <c r="A205">
        <v>199</v>
      </c>
      <c r="B205" t="str">
        <f>"00688409"</f>
        <v>00688409</v>
      </c>
      <c r="C205" t="s">
        <v>6</v>
      </c>
    </row>
    <row r="206" spans="1:3" x14ac:dyDescent="0.25">
      <c r="A206">
        <v>200</v>
      </c>
      <c r="B206" t="str">
        <f>"00567083"</f>
        <v>00567083</v>
      </c>
      <c r="C206" t="s">
        <v>6</v>
      </c>
    </row>
    <row r="207" spans="1:3" x14ac:dyDescent="0.25">
      <c r="A207">
        <v>201</v>
      </c>
      <c r="B207" t="str">
        <f>"00633085"</f>
        <v>00633085</v>
      </c>
      <c r="C207" t="s">
        <v>6</v>
      </c>
    </row>
    <row r="208" spans="1:3" x14ac:dyDescent="0.25">
      <c r="A208">
        <v>202</v>
      </c>
      <c r="B208" t="str">
        <f>"00530631"</f>
        <v>00530631</v>
      </c>
      <c r="C208" t="s">
        <v>8</v>
      </c>
    </row>
    <row r="209" spans="1:3" x14ac:dyDescent="0.25">
      <c r="A209">
        <v>203</v>
      </c>
      <c r="B209" t="str">
        <f>"00656771"</f>
        <v>00656771</v>
      </c>
      <c r="C209" t="s">
        <v>8</v>
      </c>
    </row>
    <row r="210" spans="1:3" x14ac:dyDescent="0.25">
      <c r="A210">
        <v>204</v>
      </c>
      <c r="B210" t="str">
        <f>"00356094"</f>
        <v>00356094</v>
      </c>
      <c r="C210" t="s">
        <v>6</v>
      </c>
    </row>
    <row r="211" spans="1:3" x14ac:dyDescent="0.25">
      <c r="A211">
        <v>205</v>
      </c>
      <c r="B211" t="str">
        <f>"00620392"</f>
        <v>00620392</v>
      </c>
      <c r="C211" t="s">
        <v>8</v>
      </c>
    </row>
    <row r="212" spans="1:3" x14ac:dyDescent="0.25">
      <c r="A212">
        <v>206</v>
      </c>
      <c r="B212" t="str">
        <f>"00094995"</f>
        <v>00094995</v>
      </c>
      <c r="C212" t="s">
        <v>6</v>
      </c>
    </row>
    <row r="213" spans="1:3" x14ac:dyDescent="0.25">
      <c r="A213">
        <v>207</v>
      </c>
      <c r="B213" t="str">
        <f>"00478818"</f>
        <v>00478818</v>
      </c>
      <c r="C213" t="s">
        <v>6</v>
      </c>
    </row>
    <row r="214" spans="1:3" x14ac:dyDescent="0.25">
      <c r="A214">
        <v>208</v>
      </c>
      <c r="B214" t="str">
        <f>"201406017702"</f>
        <v>201406017702</v>
      </c>
      <c r="C214" t="s">
        <v>8</v>
      </c>
    </row>
    <row r="215" spans="1:3" x14ac:dyDescent="0.25">
      <c r="A215">
        <v>209</v>
      </c>
      <c r="B215" t="str">
        <f>"201511032768"</f>
        <v>201511032768</v>
      </c>
      <c r="C215" t="s">
        <v>6</v>
      </c>
    </row>
    <row r="216" spans="1:3" x14ac:dyDescent="0.25">
      <c r="A216">
        <v>210</v>
      </c>
      <c r="B216" t="str">
        <f>"00673975"</f>
        <v>00673975</v>
      </c>
      <c r="C216" t="s">
        <v>6</v>
      </c>
    </row>
    <row r="217" spans="1:3" x14ac:dyDescent="0.25">
      <c r="A217">
        <v>211</v>
      </c>
      <c r="B217" t="str">
        <f>"201604001311"</f>
        <v>201604001311</v>
      </c>
      <c r="C217" t="s">
        <v>6</v>
      </c>
    </row>
    <row r="218" spans="1:3" x14ac:dyDescent="0.25">
      <c r="A218">
        <v>212</v>
      </c>
      <c r="B218" t="str">
        <f>"00114055"</f>
        <v>00114055</v>
      </c>
      <c r="C218" t="s">
        <v>6</v>
      </c>
    </row>
    <row r="219" spans="1:3" x14ac:dyDescent="0.25">
      <c r="A219">
        <v>213</v>
      </c>
      <c r="B219" t="str">
        <f>"00533694"</f>
        <v>00533694</v>
      </c>
      <c r="C219" t="s">
        <v>6</v>
      </c>
    </row>
    <row r="220" spans="1:3" x14ac:dyDescent="0.25">
      <c r="A220">
        <v>214</v>
      </c>
      <c r="B220" t="str">
        <f>"00557721"</f>
        <v>00557721</v>
      </c>
      <c r="C220" t="s">
        <v>6</v>
      </c>
    </row>
    <row r="221" spans="1:3" x14ac:dyDescent="0.25">
      <c r="A221">
        <v>215</v>
      </c>
      <c r="B221" t="str">
        <f>"00505033"</f>
        <v>00505033</v>
      </c>
      <c r="C221" t="s">
        <v>8</v>
      </c>
    </row>
    <row r="222" spans="1:3" x14ac:dyDescent="0.25">
      <c r="A222">
        <v>216</v>
      </c>
      <c r="B222" t="str">
        <f>"201412004402"</f>
        <v>201412004402</v>
      </c>
      <c r="C222" t="s">
        <v>6</v>
      </c>
    </row>
    <row r="223" spans="1:3" x14ac:dyDescent="0.25">
      <c r="A223">
        <v>217</v>
      </c>
      <c r="B223" t="str">
        <f>"00514880"</f>
        <v>00514880</v>
      </c>
      <c r="C223" t="s">
        <v>8</v>
      </c>
    </row>
    <row r="224" spans="1:3" x14ac:dyDescent="0.25">
      <c r="A224">
        <v>218</v>
      </c>
      <c r="B224" t="str">
        <f>"00302995"</f>
        <v>00302995</v>
      </c>
      <c r="C224" t="s">
        <v>6</v>
      </c>
    </row>
    <row r="225" spans="1:3" x14ac:dyDescent="0.25">
      <c r="A225">
        <v>219</v>
      </c>
      <c r="B225" t="str">
        <f>"00608330"</f>
        <v>00608330</v>
      </c>
      <c r="C225" t="s">
        <v>9</v>
      </c>
    </row>
    <row r="226" spans="1:3" x14ac:dyDescent="0.25">
      <c r="A226">
        <v>220</v>
      </c>
      <c r="B226" t="str">
        <f>"201601000757"</f>
        <v>201601000757</v>
      </c>
      <c r="C226" t="s">
        <v>6</v>
      </c>
    </row>
    <row r="227" spans="1:3" x14ac:dyDescent="0.25">
      <c r="A227">
        <v>221</v>
      </c>
      <c r="B227" t="str">
        <f>"00664368"</f>
        <v>00664368</v>
      </c>
      <c r="C227" t="s">
        <v>8</v>
      </c>
    </row>
    <row r="228" spans="1:3" x14ac:dyDescent="0.25">
      <c r="A228">
        <v>222</v>
      </c>
      <c r="B228" t="str">
        <f>"201406003705"</f>
        <v>201406003705</v>
      </c>
      <c r="C228" t="s">
        <v>6</v>
      </c>
    </row>
    <row r="229" spans="1:3" x14ac:dyDescent="0.25">
      <c r="A229">
        <v>223</v>
      </c>
      <c r="B229" t="str">
        <f>"201502003423"</f>
        <v>201502003423</v>
      </c>
      <c r="C229" t="s">
        <v>8</v>
      </c>
    </row>
    <row r="230" spans="1:3" x14ac:dyDescent="0.25">
      <c r="A230">
        <v>224</v>
      </c>
      <c r="B230" t="str">
        <f>"00132945"</f>
        <v>00132945</v>
      </c>
      <c r="C230" t="s">
        <v>6</v>
      </c>
    </row>
    <row r="231" spans="1:3" x14ac:dyDescent="0.25">
      <c r="A231">
        <v>225</v>
      </c>
      <c r="B231" t="str">
        <f>"200909000033"</f>
        <v>200909000033</v>
      </c>
      <c r="C231" t="s">
        <v>6</v>
      </c>
    </row>
    <row r="232" spans="1:3" x14ac:dyDescent="0.25">
      <c r="A232">
        <v>226</v>
      </c>
      <c r="B232" t="str">
        <f>"00098424"</f>
        <v>00098424</v>
      </c>
      <c r="C232" t="s">
        <v>6</v>
      </c>
    </row>
    <row r="233" spans="1:3" x14ac:dyDescent="0.25">
      <c r="A233">
        <v>227</v>
      </c>
      <c r="B233" t="str">
        <f>"201604001267"</f>
        <v>201604001267</v>
      </c>
      <c r="C233" t="s">
        <v>6</v>
      </c>
    </row>
    <row r="234" spans="1:3" x14ac:dyDescent="0.25">
      <c r="A234">
        <v>228</v>
      </c>
      <c r="B234" t="str">
        <f>"00137189"</f>
        <v>00137189</v>
      </c>
      <c r="C234" t="s">
        <v>8</v>
      </c>
    </row>
    <row r="235" spans="1:3" x14ac:dyDescent="0.25">
      <c r="A235">
        <v>229</v>
      </c>
      <c r="B235" t="str">
        <f>"00525102"</f>
        <v>00525102</v>
      </c>
      <c r="C235" t="s">
        <v>6</v>
      </c>
    </row>
    <row r="236" spans="1:3" x14ac:dyDescent="0.25">
      <c r="A236">
        <v>230</v>
      </c>
      <c r="B236" t="str">
        <f>"00681136"</f>
        <v>00681136</v>
      </c>
      <c r="C236" t="s">
        <v>6</v>
      </c>
    </row>
    <row r="237" spans="1:3" x14ac:dyDescent="0.25">
      <c r="A237">
        <v>231</v>
      </c>
      <c r="B237" t="str">
        <f>"00557057"</f>
        <v>00557057</v>
      </c>
      <c r="C237" t="s">
        <v>8</v>
      </c>
    </row>
    <row r="238" spans="1:3" x14ac:dyDescent="0.25">
      <c r="A238">
        <v>232</v>
      </c>
      <c r="B238" t="str">
        <f>"00528249"</f>
        <v>00528249</v>
      </c>
      <c r="C238" t="s">
        <v>8</v>
      </c>
    </row>
    <row r="239" spans="1:3" x14ac:dyDescent="0.25">
      <c r="A239">
        <v>233</v>
      </c>
      <c r="B239" t="str">
        <f>"00544395"</f>
        <v>00544395</v>
      </c>
      <c r="C239" t="s">
        <v>6</v>
      </c>
    </row>
    <row r="240" spans="1:3" x14ac:dyDescent="0.25">
      <c r="A240">
        <v>234</v>
      </c>
      <c r="B240" t="str">
        <f>"201412001444"</f>
        <v>201412001444</v>
      </c>
      <c r="C240" t="s">
        <v>6</v>
      </c>
    </row>
    <row r="241" spans="1:3" x14ac:dyDescent="0.25">
      <c r="A241">
        <v>235</v>
      </c>
      <c r="B241" t="str">
        <f>"201402005058"</f>
        <v>201402005058</v>
      </c>
      <c r="C241" t="s">
        <v>6</v>
      </c>
    </row>
    <row r="242" spans="1:3" x14ac:dyDescent="0.25">
      <c r="A242">
        <v>236</v>
      </c>
      <c r="B242" t="str">
        <f>"00504190"</f>
        <v>00504190</v>
      </c>
      <c r="C242" t="s">
        <v>8</v>
      </c>
    </row>
    <row r="243" spans="1:3" x14ac:dyDescent="0.25">
      <c r="A243">
        <v>237</v>
      </c>
      <c r="B243" t="str">
        <f>"00501277"</f>
        <v>00501277</v>
      </c>
      <c r="C243" t="s">
        <v>6</v>
      </c>
    </row>
    <row r="244" spans="1:3" x14ac:dyDescent="0.25">
      <c r="A244">
        <v>238</v>
      </c>
      <c r="B244" t="str">
        <f>"00127490"</f>
        <v>00127490</v>
      </c>
      <c r="C244" t="s">
        <v>6</v>
      </c>
    </row>
    <row r="245" spans="1:3" x14ac:dyDescent="0.25">
      <c r="A245">
        <v>239</v>
      </c>
      <c r="B245" t="str">
        <f>"00128207"</f>
        <v>00128207</v>
      </c>
      <c r="C245" t="s">
        <v>6</v>
      </c>
    </row>
    <row r="246" spans="1:3" x14ac:dyDescent="0.25">
      <c r="A246">
        <v>240</v>
      </c>
      <c r="B246" t="str">
        <f>"00094275"</f>
        <v>00094275</v>
      </c>
      <c r="C246" t="s">
        <v>6</v>
      </c>
    </row>
    <row r="247" spans="1:3" x14ac:dyDescent="0.25">
      <c r="A247">
        <v>241</v>
      </c>
      <c r="B247" t="str">
        <f>"00037582"</f>
        <v>00037582</v>
      </c>
      <c r="C247" t="s">
        <v>6</v>
      </c>
    </row>
    <row r="248" spans="1:3" x14ac:dyDescent="0.25">
      <c r="A248">
        <v>242</v>
      </c>
      <c r="B248" t="str">
        <f>"00510853"</f>
        <v>00510853</v>
      </c>
      <c r="C248" t="s">
        <v>6</v>
      </c>
    </row>
    <row r="249" spans="1:3" x14ac:dyDescent="0.25">
      <c r="A249">
        <v>243</v>
      </c>
      <c r="B249" t="str">
        <f>"00670510"</f>
        <v>00670510</v>
      </c>
      <c r="C249" t="s">
        <v>6</v>
      </c>
    </row>
    <row r="250" spans="1:3" x14ac:dyDescent="0.25">
      <c r="A250">
        <v>244</v>
      </c>
      <c r="B250" t="str">
        <f>"00460025"</f>
        <v>00460025</v>
      </c>
      <c r="C250" t="s">
        <v>6</v>
      </c>
    </row>
    <row r="251" spans="1:3" x14ac:dyDescent="0.25">
      <c r="A251">
        <v>245</v>
      </c>
      <c r="B251" t="str">
        <f>"00546935"</f>
        <v>00546935</v>
      </c>
      <c r="C251" t="s">
        <v>6</v>
      </c>
    </row>
    <row r="252" spans="1:3" x14ac:dyDescent="0.25">
      <c r="A252">
        <v>246</v>
      </c>
      <c r="B252" t="str">
        <f>"00531190"</f>
        <v>00531190</v>
      </c>
      <c r="C252" t="s">
        <v>8</v>
      </c>
    </row>
    <row r="253" spans="1:3" x14ac:dyDescent="0.25">
      <c r="A253">
        <v>247</v>
      </c>
      <c r="B253" t="str">
        <f>"00528143"</f>
        <v>00528143</v>
      </c>
      <c r="C253" t="s">
        <v>6</v>
      </c>
    </row>
    <row r="254" spans="1:3" x14ac:dyDescent="0.25">
      <c r="A254">
        <v>248</v>
      </c>
      <c r="B254" t="str">
        <f>"00120162"</f>
        <v>00120162</v>
      </c>
      <c r="C254" t="s">
        <v>6</v>
      </c>
    </row>
    <row r="255" spans="1:3" x14ac:dyDescent="0.25">
      <c r="A255">
        <v>249</v>
      </c>
      <c r="B255" t="str">
        <f>"00464509"</f>
        <v>00464509</v>
      </c>
      <c r="C255" t="s">
        <v>8</v>
      </c>
    </row>
    <row r="256" spans="1:3" x14ac:dyDescent="0.25">
      <c r="A256">
        <v>250</v>
      </c>
      <c r="B256" t="str">
        <f>"00679620"</f>
        <v>00679620</v>
      </c>
      <c r="C256" t="s">
        <v>8</v>
      </c>
    </row>
    <row r="257" spans="1:3" x14ac:dyDescent="0.25">
      <c r="A257">
        <v>251</v>
      </c>
      <c r="B257" t="str">
        <f>"201406005611"</f>
        <v>201406005611</v>
      </c>
      <c r="C257" t="s">
        <v>6</v>
      </c>
    </row>
    <row r="258" spans="1:3" x14ac:dyDescent="0.25">
      <c r="A258">
        <v>252</v>
      </c>
      <c r="B258" t="str">
        <f>"00310474"</f>
        <v>00310474</v>
      </c>
      <c r="C258" t="s">
        <v>6</v>
      </c>
    </row>
    <row r="259" spans="1:3" x14ac:dyDescent="0.25">
      <c r="A259">
        <v>253</v>
      </c>
      <c r="B259" t="str">
        <f>"00448919"</f>
        <v>00448919</v>
      </c>
      <c r="C259" t="s">
        <v>6</v>
      </c>
    </row>
    <row r="260" spans="1:3" x14ac:dyDescent="0.25">
      <c r="A260">
        <v>254</v>
      </c>
      <c r="B260" t="str">
        <f>"00669333"</f>
        <v>00669333</v>
      </c>
      <c r="C260" t="s">
        <v>8</v>
      </c>
    </row>
    <row r="261" spans="1:3" x14ac:dyDescent="0.25">
      <c r="A261">
        <v>255</v>
      </c>
      <c r="B261" t="str">
        <f>"00531014"</f>
        <v>00531014</v>
      </c>
      <c r="C261" t="s">
        <v>6</v>
      </c>
    </row>
    <row r="262" spans="1:3" x14ac:dyDescent="0.25">
      <c r="A262">
        <v>256</v>
      </c>
      <c r="B262" t="str">
        <f>"00172490"</f>
        <v>00172490</v>
      </c>
      <c r="C262" t="s">
        <v>8</v>
      </c>
    </row>
    <row r="263" spans="1:3" x14ac:dyDescent="0.25">
      <c r="A263">
        <v>257</v>
      </c>
      <c r="B263" t="str">
        <f>"00162849"</f>
        <v>00162849</v>
      </c>
      <c r="C263" t="s">
        <v>6</v>
      </c>
    </row>
    <row r="264" spans="1:3" x14ac:dyDescent="0.25">
      <c r="A264">
        <v>258</v>
      </c>
      <c r="B264" t="str">
        <f>"00641529"</f>
        <v>00641529</v>
      </c>
      <c r="C264" t="s">
        <v>8</v>
      </c>
    </row>
    <row r="265" spans="1:3" x14ac:dyDescent="0.25">
      <c r="A265">
        <v>259</v>
      </c>
      <c r="B265" t="str">
        <f>"00103998"</f>
        <v>00103998</v>
      </c>
      <c r="C265" t="s">
        <v>6</v>
      </c>
    </row>
    <row r="266" spans="1:3" x14ac:dyDescent="0.25">
      <c r="A266">
        <v>260</v>
      </c>
      <c r="B266" t="str">
        <f>"00684970"</f>
        <v>00684970</v>
      </c>
      <c r="C266" t="s">
        <v>6</v>
      </c>
    </row>
    <row r="267" spans="1:3" x14ac:dyDescent="0.25">
      <c r="A267">
        <v>261</v>
      </c>
      <c r="B267" t="str">
        <f>"00679777"</f>
        <v>00679777</v>
      </c>
      <c r="C267" t="s">
        <v>6</v>
      </c>
    </row>
    <row r="268" spans="1:3" x14ac:dyDescent="0.25">
      <c r="A268">
        <v>262</v>
      </c>
      <c r="B268" t="str">
        <f>"00459941"</f>
        <v>00459941</v>
      </c>
      <c r="C268" t="s">
        <v>8</v>
      </c>
    </row>
    <row r="269" spans="1:3" x14ac:dyDescent="0.25">
      <c r="A269">
        <v>263</v>
      </c>
      <c r="B269" t="str">
        <f>"00505925"</f>
        <v>00505925</v>
      </c>
      <c r="C269" t="s">
        <v>8</v>
      </c>
    </row>
    <row r="270" spans="1:3" x14ac:dyDescent="0.25">
      <c r="A270">
        <v>264</v>
      </c>
      <c r="B270" t="str">
        <f>"00192730"</f>
        <v>00192730</v>
      </c>
      <c r="C270" t="s">
        <v>6</v>
      </c>
    </row>
    <row r="271" spans="1:3" x14ac:dyDescent="0.25">
      <c r="A271">
        <v>265</v>
      </c>
      <c r="B271" t="str">
        <f>"00156074"</f>
        <v>00156074</v>
      </c>
      <c r="C271" t="s">
        <v>6</v>
      </c>
    </row>
    <row r="272" spans="1:3" x14ac:dyDescent="0.25">
      <c r="A272">
        <v>266</v>
      </c>
      <c r="B272" t="str">
        <f>"00555687"</f>
        <v>00555687</v>
      </c>
      <c r="C272" t="s">
        <v>6</v>
      </c>
    </row>
    <row r="273" spans="1:3" x14ac:dyDescent="0.25">
      <c r="A273">
        <v>267</v>
      </c>
      <c r="B273" t="str">
        <f>"00672227"</f>
        <v>00672227</v>
      </c>
      <c r="C273" t="s">
        <v>6</v>
      </c>
    </row>
    <row r="274" spans="1:3" x14ac:dyDescent="0.25">
      <c r="A274">
        <v>268</v>
      </c>
      <c r="B274" t="str">
        <f>"00655933"</f>
        <v>00655933</v>
      </c>
      <c r="C274" t="s">
        <v>6</v>
      </c>
    </row>
    <row r="275" spans="1:3" x14ac:dyDescent="0.25">
      <c r="A275">
        <v>269</v>
      </c>
      <c r="B275" t="str">
        <f>"00480004"</f>
        <v>00480004</v>
      </c>
      <c r="C275" t="s">
        <v>8</v>
      </c>
    </row>
    <row r="276" spans="1:3" x14ac:dyDescent="0.25">
      <c r="A276">
        <v>270</v>
      </c>
      <c r="B276" t="str">
        <f>"00668419"</f>
        <v>00668419</v>
      </c>
      <c r="C276" t="s">
        <v>6</v>
      </c>
    </row>
    <row r="277" spans="1:3" x14ac:dyDescent="0.25">
      <c r="A277">
        <v>271</v>
      </c>
      <c r="B277" t="str">
        <f>"00555362"</f>
        <v>00555362</v>
      </c>
      <c r="C277" t="s">
        <v>6</v>
      </c>
    </row>
    <row r="278" spans="1:3" x14ac:dyDescent="0.25">
      <c r="A278">
        <v>272</v>
      </c>
      <c r="B278" t="str">
        <f>"201304004294"</f>
        <v>201304004294</v>
      </c>
      <c r="C278" t="s">
        <v>9</v>
      </c>
    </row>
    <row r="279" spans="1:3" x14ac:dyDescent="0.25">
      <c r="A279">
        <v>273</v>
      </c>
      <c r="B279" t="str">
        <f>"00608300"</f>
        <v>00608300</v>
      </c>
      <c r="C279" t="s">
        <v>6</v>
      </c>
    </row>
    <row r="280" spans="1:3" x14ac:dyDescent="0.25">
      <c r="A280">
        <v>274</v>
      </c>
      <c r="B280" t="str">
        <f>"201402005791"</f>
        <v>201402005791</v>
      </c>
      <c r="C280" t="s">
        <v>6</v>
      </c>
    </row>
    <row r="281" spans="1:3" x14ac:dyDescent="0.25">
      <c r="A281">
        <v>275</v>
      </c>
      <c r="B281" t="str">
        <f>"00222998"</f>
        <v>00222998</v>
      </c>
      <c r="C281" t="s">
        <v>8</v>
      </c>
    </row>
    <row r="282" spans="1:3" x14ac:dyDescent="0.25">
      <c r="A282">
        <v>276</v>
      </c>
      <c r="B282" t="str">
        <f>"200802007365"</f>
        <v>200802007365</v>
      </c>
      <c r="C282" t="s">
        <v>6</v>
      </c>
    </row>
    <row r="283" spans="1:3" x14ac:dyDescent="0.25">
      <c r="A283">
        <v>277</v>
      </c>
      <c r="B283" t="str">
        <f>"00678689"</f>
        <v>00678689</v>
      </c>
      <c r="C283" t="s">
        <v>8</v>
      </c>
    </row>
    <row r="284" spans="1:3" x14ac:dyDescent="0.25">
      <c r="A284">
        <v>278</v>
      </c>
      <c r="B284" t="str">
        <f>"00679352"</f>
        <v>00679352</v>
      </c>
      <c r="C284" t="s">
        <v>8</v>
      </c>
    </row>
    <row r="285" spans="1:3" x14ac:dyDescent="0.25">
      <c r="A285">
        <v>279</v>
      </c>
      <c r="B285" t="str">
        <f>"200801011001"</f>
        <v>200801011001</v>
      </c>
      <c r="C285" t="s">
        <v>6</v>
      </c>
    </row>
    <row r="286" spans="1:3" x14ac:dyDescent="0.25">
      <c r="A286">
        <v>280</v>
      </c>
      <c r="B286" t="str">
        <f>"00462861"</f>
        <v>00462861</v>
      </c>
      <c r="C286" t="s">
        <v>8</v>
      </c>
    </row>
    <row r="287" spans="1:3" x14ac:dyDescent="0.25">
      <c r="A287">
        <v>281</v>
      </c>
      <c r="B287" t="str">
        <f>"201406003832"</f>
        <v>201406003832</v>
      </c>
      <c r="C287" t="s">
        <v>8</v>
      </c>
    </row>
    <row r="288" spans="1:3" x14ac:dyDescent="0.25">
      <c r="A288">
        <v>282</v>
      </c>
      <c r="B288" t="str">
        <f>"200810000286"</f>
        <v>200810000286</v>
      </c>
      <c r="C288" t="s">
        <v>8</v>
      </c>
    </row>
    <row r="289" spans="1:3" x14ac:dyDescent="0.25">
      <c r="A289">
        <v>283</v>
      </c>
      <c r="B289" t="str">
        <f>"00229836"</f>
        <v>00229836</v>
      </c>
      <c r="C289" t="s">
        <v>6</v>
      </c>
    </row>
    <row r="290" spans="1:3" x14ac:dyDescent="0.25">
      <c r="A290">
        <v>284</v>
      </c>
      <c r="B290" t="str">
        <f>"00116315"</f>
        <v>00116315</v>
      </c>
      <c r="C290" t="s">
        <v>6</v>
      </c>
    </row>
    <row r="291" spans="1:3" x14ac:dyDescent="0.25">
      <c r="A291">
        <v>285</v>
      </c>
      <c r="B291" t="str">
        <f>"00673530"</f>
        <v>00673530</v>
      </c>
      <c r="C291" t="s">
        <v>6</v>
      </c>
    </row>
    <row r="292" spans="1:3" x14ac:dyDescent="0.25">
      <c r="A292">
        <v>286</v>
      </c>
      <c r="B292" t="str">
        <f>"00160973"</f>
        <v>00160973</v>
      </c>
      <c r="C292" t="s">
        <v>6</v>
      </c>
    </row>
    <row r="293" spans="1:3" x14ac:dyDescent="0.25">
      <c r="A293">
        <v>287</v>
      </c>
      <c r="B293" t="str">
        <f>"00472438"</f>
        <v>00472438</v>
      </c>
      <c r="C293" t="s">
        <v>6</v>
      </c>
    </row>
    <row r="294" spans="1:3" x14ac:dyDescent="0.25">
      <c r="A294">
        <v>288</v>
      </c>
      <c r="B294" t="str">
        <f>"201412005175"</f>
        <v>201412005175</v>
      </c>
      <c r="C294" t="s">
        <v>6</v>
      </c>
    </row>
    <row r="295" spans="1:3" x14ac:dyDescent="0.25">
      <c r="A295">
        <v>289</v>
      </c>
      <c r="B295" t="str">
        <f>"00495190"</f>
        <v>00495190</v>
      </c>
      <c r="C295" t="s">
        <v>6</v>
      </c>
    </row>
    <row r="296" spans="1:3" x14ac:dyDescent="0.25">
      <c r="A296">
        <v>290</v>
      </c>
      <c r="B296" t="str">
        <f>"00542294"</f>
        <v>00542294</v>
      </c>
      <c r="C296" t="s">
        <v>6</v>
      </c>
    </row>
    <row r="297" spans="1:3" x14ac:dyDescent="0.25">
      <c r="A297">
        <v>291</v>
      </c>
      <c r="B297" t="str">
        <f>"00522985"</f>
        <v>00522985</v>
      </c>
      <c r="C297" t="s">
        <v>6</v>
      </c>
    </row>
    <row r="298" spans="1:3" x14ac:dyDescent="0.25">
      <c r="A298">
        <v>292</v>
      </c>
      <c r="B298" t="str">
        <f>"00032441"</f>
        <v>00032441</v>
      </c>
      <c r="C298" t="s">
        <v>8</v>
      </c>
    </row>
    <row r="299" spans="1:3" x14ac:dyDescent="0.25">
      <c r="A299">
        <v>293</v>
      </c>
      <c r="B299" t="str">
        <f>"00447577"</f>
        <v>00447577</v>
      </c>
      <c r="C299" t="s">
        <v>6</v>
      </c>
    </row>
    <row r="300" spans="1:3" x14ac:dyDescent="0.25">
      <c r="A300">
        <v>294</v>
      </c>
      <c r="B300" t="str">
        <f>"00125720"</f>
        <v>00125720</v>
      </c>
      <c r="C300" t="s">
        <v>8</v>
      </c>
    </row>
    <row r="301" spans="1:3" x14ac:dyDescent="0.25">
      <c r="A301">
        <v>295</v>
      </c>
      <c r="B301" t="str">
        <f>"201406002585"</f>
        <v>201406002585</v>
      </c>
      <c r="C301" t="s">
        <v>6</v>
      </c>
    </row>
    <row r="302" spans="1:3" x14ac:dyDescent="0.25">
      <c r="A302">
        <v>296</v>
      </c>
      <c r="B302" t="str">
        <f>"00011459"</f>
        <v>00011459</v>
      </c>
      <c r="C302" t="s">
        <v>6</v>
      </c>
    </row>
    <row r="303" spans="1:3" x14ac:dyDescent="0.25">
      <c r="A303">
        <v>297</v>
      </c>
      <c r="B303" t="str">
        <f>"201604006399"</f>
        <v>201604006399</v>
      </c>
      <c r="C303" t="s">
        <v>8</v>
      </c>
    </row>
    <row r="304" spans="1:3" x14ac:dyDescent="0.25">
      <c r="A304">
        <v>298</v>
      </c>
      <c r="B304" t="str">
        <f>"200712004601"</f>
        <v>200712004601</v>
      </c>
      <c r="C304" t="s">
        <v>6</v>
      </c>
    </row>
    <row r="305" spans="1:3" x14ac:dyDescent="0.25">
      <c r="A305">
        <v>299</v>
      </c>
      <c r="B305" t="str">
        <f>"00237950"</f>
        <v>00237950</v>
      </c>
      <c r="C305" t="s">
        <v>8</v>
      </c>
    </row>
    <row r="306" spans="1:3" x14ac:dyDescent="0.25">
      <c r="A306">
        <v>300</v>
      </c>
      <c r="B306" t="str">
        <f>"201304002773"</f>
        <v>201304002773</v>
      </c>
      <c r="C306" t="s">
        <v>6</v>
      </c>
    </row>
    <row r="307" spans="1:3" x14ac:dyDescent="0.25">
      <c r="A307">
        <v>301</v>
      </c>
      <c r="B307" t="str">
        <f>"00472724"</f>
        <v>00472724</v>
      </c>
      <c r="C307" t="s">
        <v>6</v>
      </c>
    </row>
    <row r="308" spans="1:3" x14ac:dyDescent="0.25">
      <c r="A308">
        <v>302</v>
      </c>
      <c r="B308" t="str">
        <f>"00037228"</f>
        <v>00037228</v>
      </c>
      <c r="C308" t="s">
        <v>8</v>
      </c>
    </row>
    <row r="309" spans="1:3" x14ac:dyDescent="0.25">
      <c r="A309">
        <v>303</v>
      </c>
      <c r="B309" t="str">
        <f>"00512085"</f>
        <v>00512085</v>
      </c>
      <c r="C309" t="s">
        <v>6</v>
      </c>
    </row>
    <row r="310" spans="1:3" x14ac:dyDescent="0.25">
      <c r="A310">
        <v>304</v>
      </c>
      <c r="B310" t="str">
        <f>"00526972"</f>
        <v>00526972</v>
      </c>
      <c r="C310" t="s">
        <v>8</v>
      </c>
    </row>
    <row r="311" spans="1:3" x14ac:dyDescent="0.25">
      <c r="A311">
        <v>305</v>
      </c>
      <c r="B311" t="str">
        <f>"00677795"</f>
        <v>00677795</v>
      </c>
      <c r="C311" t="s">
        <v>6</v>
      </c>
    </row>
    <row r="312" spans="1:3" x14ac:dyDescent="0.25">
      <c r="A312">
        <v>306</v>
      </c>
      <c r="B312" t="str">
        <f>"00677769"</f>
        <v>00677769</v>
      </c>
      <c r="C312" t="s">
        <v>9</v>
      </c>
    </row>
    <row r="313" spans="1:3" x14ac:dyDescent="0.25">
      <c r="A313">
        <v>307</v>
      </c>
      <c r="B313" t="str">
        <f>"00302519"</f>
        <v>00302519</v>
      </c>
      <c r="C313" t="s">
        <v>6</v>
      </c>
    </row>
    <row r="314" spans="1:3" x14ac:dyDescent="0.25">
      <c r="A314">
        <v>308</v>
      </c>
      <c r="B314" t="str">
        <f>"00652847"</f>
        <v>00652847</v>
      </c>
      <c r="C314" t="s">
        <v>6</v>
      </c>
    </row>
    <row r="315" spans="1:3" x14ac:dyDescent="0.25">
      <c r="A315">
        <v>309</v>
      </c>
      <c r="B315" t="str">
        <f>"00271729"</f>
        <v>00271729</v>
      </c>
      <c r="C315" t="s">
        <v>6</v>
      </c>
    </row>
    <row r="316" spans="1:3" x14ac:dyDescent="0.25">
      <c r="A316">
        <v>310</v>
      </c>
      <c r="B316" t="str">
        <f>"00676167"</f>
        <v>00676167</v>
      </c>
      <c r="C316" t="s">
        <v>6</v>
      </c>
    </row>
    <row r="317" spans="1:3" x14ac:dyDescent="0.25">
      <c r="A317">
        <v>311</v>
      </c>
      <c r="B317" t="str">
        <f>"00566439"</f>
        <v>00566439</v>
      </c>
      <c r="C317" t="s">
        <v>6</v>
      </c>
    </row>
    <row r="318" spans="1:3" x14ac:dyDescent="0.25">
      <c r="A318">
        <v>312</v>
      </c>
      <c r="B318" t="str">
        <f>"00665099"</f>
        <v>00665099</v>
      </c>
      <c r="C318" t="s">
        <v>6</v>
      </c>
    </row>
    <row r="319" spans="1:3" x14ac:dyDescent="0.25">
      <c r="A319">
        <v>313</v>
      </c>
      <c r="B319" t="str">
        <f>"00532056"</f>
        <v>00532056</v>
      </c>
      <c r="C319" t="s">
        <v>8</v>
      </c>
    </row>
    <row r="320" spans="1:3" x14ac:dyDescent="0.25">
      <c r="A320">
        <v>314</v>
      </c>
      <c r="B320" t="str">
        <f>"00425005"</f>
        <v>00425005</v>
      </c>
      <c r="C320" t="s">
        <v>8</v>
      </c>
    </row>
    <row r="321" spans="1:3" x14ac:dyDescent="0.25">
      <c r="A321">
        <v>315</v>
      </c>
      <c r="B321" t="str">
        <f>"201410001769"</f>
        <v>201410001769</v>
      </c>
      <c r="C321" t="s">
        <v>8</v>
      </c>
    </row>
    <row r="322" spans="1:3" x14ac:dyDescent="0.25">
      <c r="A322">
        <v>316</v>
      </c>
      <c r="B322" t="str">
        <f>"201402012239"</f>
        <v>201402012239</v>
      </c>
      <c r="C322" t="s">
        <v>8</v>
      </c>
    </row>
    <row r="323" spans="1:3" x14ac:dyDescent="0.25">
      <c r="A323">
        <v>317</v>
      </c>
      <c r="B323" t="str">
        <f>"00400114"</f>
        <v>00400114</v>
      </c>
      <c r="C323" t="s">
        <v>6</v>
      </c>
    </row>
    <row r="324" spans="1:3" x14ac:dyDescent="0.25">
      <c r="A324">
        <v>318</v>
      </c>
      <c r="B324" t="str">
        <f>"00669328"</f>
        <v>00669328</v>
      </c>
      <c r="C324" t="s">
        <v>8</v>
      </c>
    </row>
    <row r="325" spans="1:3" x14ac:dyDescent="0.25">
      <c r="A325">
        <v>319</v>
      </c>
      <c r="B325" t="str">
        <f>"00453255"</f>
        <v>00453255</v>
      </c>
      <c r="C325" t="s">
        <v>8</v>
      </c>
    </row>
    <row r="326" spans="1:3" x14ac:dyDescent="0.25">
      <c r="A326">
        <v>320</v>
      </c>
      <c r="B326" t="str">
        <f>"00667349"</f>
        <v>00667349</v>
      </c>
      <c r="C326" t="s">
        <v>8</v>
      </c>
    </row>
    <row r="327" spans="1:3" x14ac:dyDescent="0.25">
      <c r="A327">
        <v>321</v>
      </c>
      <c r="B327" t="str">
        <f>"00624467"</f>
        <v>00624467</v>
      </c>
      <c r="C327" t="s">
        <v>6</v>
      </c>
    </row>
    <row r="328" spans="1:3" x14ac:dyDescent="0.25">
      <c r="A328">
        <v>322</v>
      </c>
      <c r="B328" t="str">
        <f>"00521471"</f>
        <v>00521471</v>
      </c>
      <c r="C328" t="s">
        <v>6</v>
      </c>
    </row>
    <row r="329" spans="1:3" x14ac:dyDescent="0.25">
      <c r="A329">
        <v>323</v>
      </c>
      <c r="B329" t="str">
        <f>"201402010398"</f>
        <v>201402010398</v>
      </c>
      <c r="C329" t="s">
        <v>6</v>
      </c>
    </row>
    <row r="330" spans="1:3" x14ac:dyDescent="0.25">
      <c r="A330">
        <v>324</v>
      </c>
      <c r="B330" t="str">
        <f>"00483787"</f>
        <v>00483787</v>
      </c>
      <c r="C330" t="s">
        <v>8</v>
      </c>
    </row>
    <row r="331" spans="1:3" x14ac:dyDescent="0.25">
      <c r="A331">
        <v>325</v>
      </c>
      <c r="B331" t="str">
        <f>"00557469"</f>
        <v>00557469</v>
      </c>
      <c r="C331" t="s">
        <v>8</v>
      </c>
    </row>
    <row r="332" spans="1:3" x14ac:dyDescent="0.25">
      <c r="A332">
        <v>326</v>
      </c>
      <c r="B332" t="str">
        <f>"00532648"</f>
        <v>00532648</v>
      </c>
      <c r="C332" t="s">
        <v>8</v>
      </c>
    </row>
    <row r="333" spans="1:3" x14ac:dyDescent="0.25">
      <c r="A333">
        <v>327</v>
      </c>
      <c r="B333" t="str">
        <f>"201409001614"</f>
        <v>201409001614</v>
      </c>
      <c r="C333" t="s">
        <v>6</v>
      </c>
    </row>
    <row r="334" spans="1:3" x14ac:dyDescent="0.25">
      <c r="A334">
        <v>328</v>
      </c>
      <c r="B334" t="str">
        <f>"00560408"</f>
        <v>00560408</v>
      </c>
      <c r="C334" t="s">
        <v>6</v>
      </c>
    </row>
    <row r="335" spans="1:3" x14ac:dyDescent="0.25">
      <c r="A335">
        <v>329</v>
      </c>
      <c r="B335" t="str">
        <f>"00032640"</f>
        <v>00032640</v>
      </c>
      <c r="C335" t="s">
        <v>8</v>
      </c>
    </row>
    <row r="336" spans="1:3" x14ac:dyDescent="0.25">
      <c r="A336">
        <v>330</v>
      </c>
      <c r="B336" t="str">
        <f>"00545309"</f>
        <v>00545309</v>
      </c>
      <c r="C336" t="s">
        <v>6</v>
      </c>
    </row>
    <row r="337" spans="1:3" x14ac:dyDescent="0.25">
      <c r="A337">
        <v>331</v>
      </c>
      <c r="B337" t="str">
        <f>"00456990"</f>
        <v>00456990</v>
      </c>
      <c r="C337" t="s">
        <v>6</v>
      </c>
    </row>
    <row r="338" spans="1:3" x14ac:dyDescent="0.25">
      <c r="A338">
        <v>332</v>
      </c>
      <c r="B338" t="str">
        <f>"00462747"</f>
        <v>00462747</v>
      </c>
      <c r="C338" t="s">
        <v>6</v>
      </c>
    </row>
    <row r="339" spans="1:3" x14ac:dyDescent="0.25">
      <c r="A339">
        <v>333</v>
      </c>
      <c r="B339" t="str">
        <f>"00499341"</f>
        <v>00499341</v>
      </c>
      <c r="C339" t="s">
        <v>6</v>
      </c>
    </row>
    <row r="340" spans="1:3" x14ac:dyDescent="0.25">
      <c r="A340">
        <v>334</v>
      </c>
      <c r="B340" t="str">
        <f>"201506002604"</f>
        <v>201506002604</v>
      </c>
      <c r="C340" t="s">
        <v>6</v>
      </c>
    </row>
    <row r="341" spans="1:3" x14ac:dyDescent="0.25">
      <c r="A341">
        <v>335</v>
      </c>
      <c r="B341" t="str">
        <f>"201305000078"</f>
        <v>201305000078</v>
      </c>
      <c r="C341" t="s">
        <v>6</v>
      </c>
    </row>
    <row r="342" spans="1:3" x14ac:dyDescent="0.25">
      <c r="A342">
        <v>336</v>
      </c>
      <c r="B342" t="str">
        <f>"201411000100"</f>
        <v>201411000100</v>
      </c>
      <c r="C342" t="s">
        <v>8</v>
      </c>
    </row>
    <row r="343" spans="1:3" x14ac:dyDescent="0.25">
      <c r="A343">
        <v>337</v>
      </c>
      <c r="B343" t="str">
        <f>"201406007002"</f>
        <v>201406007002</v>
      </c>
      <c r="C343" t="s">
        <v>6</v>
      </c>
    </row>
    <row r="344" spans="1:3" x14ac:dyDescent="0.25">
      <c r="A344">
        <v>338</v>
      </c>
      <c r="B344" t="str">
        <f>"00243755"</f>
        <v>00243755</v>
      </c>
      <c r="C344" t="s">
        <v>6</v>
      </c>
    </row>
    <row r="345" spans="1:3" x14ac:dyDescent="0.25">
      <c r="A345">
        <v>339</v>
      </c>
      <c r="B345" t="str">
        <f>"00114937"</f>
        <v>00114937</v>
      </c>
      <c r="C345" t="s">
        <v>8</v>
      </c>
    </row>
    <row r="346" spans="1:3" x14ac:dyDescent="0.25">
      <c r="A346">
        <v>340</v>
      </c>
      <c r="B346" t="str">
        <f>"201506000256"</f>
        <v>201506000256</v>
      </c>
      <c r="C346" t="s">
        <v>6</v>
      </c>
    </row>
    <row r="347" spans="1:3" x14ac:dyDescent="0.25">
      <c r="A347">
        <v>341</v>
      </c>
      <c r="B347" t="str">
        <f>"00173817"</f>
        <v>00173817</v>
      </c>
      <c r="C347" t="s">
        <v>8</v>
      </c>
    </row>
    <row r="348" spans="1:3" x14ac:dyDescent="0.25">
      <c r="A348">
        <v>342</v>
      </c>
      <c r="B348" t="str">
        <f>"200804000751"</f>
        <v>200804000751</v>
      </c>
      <c r="C348" t="s">
        <v>6</v>
      </c>
    </row>
    <row r="349" spans="1:3" x14ac:dyDescent="0.25">
      <c r="A349">
        <v>343</v>
      </c>
      <c r="B349" t="str">
        <f>"00677180"</f>
        <v>00677180</v>
      </c>
      <c r="C349" t="s">
        <v>8</v>
      </c>
    </row>
    <row r="350" spans="1:3" x14ac:dyDescent="0.25">
      <c r="A350">
        <v>344</v>
      </c>
      <c r="B350" t="str">
        <f>"00676307"</f>
        <v>00676307</v>
      </c>
      <c r="C350" t="s">
        <v>8</v>
      </c>
    </row>
    <row r="351" spans="1:3" x14ac:dyDescent="0.25">
      <c r="A351">
        <v>345</v>
      </c>
      <c r="B351" t="str">
        <f>"00467843"</f>
        <v>00467843</v>
      </c>
      <c r="C351" t="s">
        <v>8</v>
      </c>
    </row>
    <row r="352" spans="1:3" x14ac:dyDescent="0.25">
      <c r="A352">
        <v>346</v>
      </c>
      <c r="B352" t="str">
        <f>"00626846"</f>
        <v>00626846</v>
      </c>
      <c r="C352" t="s">
        <v>6</v>
      </c>
    </row>
    <row r="353" spans="1:3" x14ac:dyDescent="0.25">
      <c r="A353">
        <v>347</v>
      </c>
      <c r="B353" t="str">
        <f>"00163782"</f>
        <v>00163782</v>
      </c>
      <c r="C353" t="s">
        <v>6</v>
      </c>
    </row>
    <row r="354" spans="1:3" x14ac:dyDescent="0.25">
      <c r="A354">
        <v>348</v>
      </c>
      <c r="B354" t="str">
        <f>"201604004771"</f>
        <v>201604004771</v>
      </c>
      <c r="C354" t="s">
        <v>8</v>
      </c>
    </row>
    <row r="355" spans="1:3" x14ac:dyDescent="0.25">
      <c r="A355">
        <v>349</v>
      </c>
      <c r="B355" t="str">
        <f>"00482581"</f>
        <v>00482581</v>
      </c>
      <c r="C355" t="s">
        <v>6</v>
      </c>
    </row>
    <row r="356" spans="1:3" x14ac:dyDescent="0.25">
      <c r="A356">
        <v>350</v>
      </c>
      <c r="B356" t="str">
        <f>"00671275"</f>
        <v>00671275</v>
      </c>
      <c r="C356" t="s">
        <v>8</v>
      </c>
    </row>
    <row r="357" spans="1:3" x14ac:dyDescent="0.25">
      <c r="A357">
        <v>351</v>
      </c>
      <c r="B357" t="str">
        <f>"00114959"</f>
        <v>00114959</v>
      </c>
      <c r="C357" t="s">
        <v>6</v>
      </c>
    </row>
    <row r="358" spans="1:3" x14ac:dyDescent="0.25">
      <c r="A358">
        <v>352</v>
      </c>
      <c r="B358" t="str">
        <f>"00128894"</f>
        <v>00128894</v>
      </c>
      <c r="C358" t="s">
        <v>8</v>
      </c>
    </row>
    <row r="359" spans="1:3" x14ac:dyDescent="0.25">
      <c r="A359">
        <v>353</v>
      </c>
      <c r="B359" t="str">
        <f>"201304000093"</f>
        <v>201304000093</v>
      </c>
      <c r="C359" t="s">
        <v>6</v>
      </c>
    </row>
    <row r="360" spans="1:3" x14ac:dyDescent="0.25">
      <c r="A360">
        <v>354</v>
      </c>
      <c r="B360" t="str">
        <f>"00680579"</f>
        <v>00680579</v>
      </c>
      <c r="C360" t="s">
        <v>6</v>
      </c>
    </row>
    <row r="361" spans="1:3" x14ac:dyDescent="0.25">
      <c r="A361">
        <v>355</v>
      </c>
      <c r="B361" t="str">
        <f>"00595026"</f>
        <v>00595026</v>
      </c>
      <c r="C361" t="s">
        <v>6</v>
      </c>
    </row>
    <row r="362" spans="1:3" x14ac:dyDescent="0.25">
      <c r="A362">
        <v>356</v>
      </c>
      <c r="B362" t="str">
        <f>"00008773"</f>
        <v>00008773</v>
      </c>
      <c r="C362" t="s">
        <v>6</v>
      </c>
    </row>
    <row r="363" spans="1:3" x14ac:dyDescent="0.25">
      <c r="A363">
        <v>357</v>
      </c>
      <c r="B363" t="str">
        <f>"00675424"</f>
        <v>00675424</v>
      </c>
      <c r="C363" t="s">
        <v>6</v>
      </c>
    </row>
    <row r="364" spans="1:3" x14ac:dyDescent="0.25">
      <c r="A364">
        <v>358</v>
      </c>
      <c r="B364" t="str">
        <f>"00681670"</f>
        <v>00681670</v>
      </c>
      <c r="C364" t="s">
        <v>8</v>
      </c>
    </row>
    <row r="365" spans="1:3" x14ac:dyDescent="0.25">
      <c r="A365">
        <v>359</v>
      </c>
      <c r="B365" t="str">
        <f>"00583763"</f>
        <v>00583763</v>
      </c>
      <c r="C365" t="s">
        <v>8</v>
      </c>
    </row>
    <row r="366" spans="1:3" x14ac:dyDescent="0.25">
      <c r="A366">
        <v>360</v>
      </c>
      <c r="B366" t="str">
        <f>"00679820"</f>
        <v>00679820</v>
      </c>
      <c r="C366" t="s">
        <v>8</v>
      </c>
    </row>
    <row r="367" spans="1:3" x14ac:dyDescent="0.25">
      <c r="A367">
        <v>361</v>
      </c>
      <c r="B367" t="str">
        <f>"00681089"</f>
        <v>00681089</v>
      </c>
      <c r="C367" t="s">
        <v>6</v>
      </c>
    </row>
    <row r="368" spans="1:3" x14ac:dyDescent="0.25">
      <c r="A368">
        <v>362</v>
      </c>
      <c r="B368" t="str">
        <f>"00141005"</f>
        <v>00141005</v>
      </c>
      <c r="C368" t="s">
        <v>6</v>
      </c>
    </row>
    <row r="369" spans="1:3" x14ac:dyDescent="0.25">
      <c r="A369">
        <v>363</v>
      </c>
      <c r="B369" t="str">
        <f>"00532546"</f>
        <v>00532546</v>
      </c>
      <c r="C369" t="s">
        <v>6</v>
      </c>
    </row>
    <row r="370" spans="1:3" x14ac:dyDescent="0.25">
      <c r="A370">
        <v>364</v>
      </c>
      <c r="B370" t="str">
        <f>"00024860"</f>
        <v>00024860</v>
      </c>
      <c r="C370" t="s">
        <v>8</v>
      </c>
    </row>
    <row r="371" spans="1:3" x14ac:dyDescent="0.25">
      <c r="A371">
        <v>365</v>
      </c>
      <c r="B371" t="str">
        <f>"00101652"</f>
        <v>00101652</v>
      </c>
      <c r="C371" t="s">
        <v>8</v>
      </c>
    </row>
    <row r="372" spans="1:3" x14ac:dyDescent="0.25">
      <c r="A372">
        <v>366</v>
      </c>
      <c r="B372" t="str">
        <f>"00681331"</f>
        <v>00681331</v>
      </c>
      <c r="C372" t="s">
        <v>8</v>
      </c>
    </row>
    <row r="373" spans="1:3" x14ac:dyDescent="0.25">
      <c r="A373">
        <v>367</v>
      </c>
      <c r="B373" t="str">
        <f>"201304001603"</f>
        <v>201304001603</v>
      </c>
      <c r="C373" t="s">
        <v>6</v>
      </c>
    </row>
    <row r="374" spans="1:3" x14ac:dyDescent="0.25">
      <c r="A374">
        <v>368</v>
      </c>
      <c r="B374" t="str">
        <f>"00121245"</f>
        <v>00121245</v>
      </c>
      <c r="C374" t="s">
        <v>6</v>
      </c>
    </row>
    <row r="375" spans="1:3" x14ac:dyDescent="0.25">
      <c r="A375">
        <v>369</v>
      </c>
      <c r="B375" t="str">
        <f>"00043104"</f>
        <v>00043104</v>
      </c>
      <c r="C375" t="s">
        <v>6</v>
      </c>
    </row>
    <row r="376" spans="1:3" x14ac:dyDescent="0.25">
      <c r="A376">
        <v>370</v>
      </c>
      <c r="B376" t="str">
        <f>"00579151"</f>
        <v>00579151</v>
      </c>
      <c r="C376" t="s">
        <v>6</v>
      </c>
    </row>
    <row r="377" spans="1:3" x14ac:dyDescent="0.25">
      <c r="A377">
        <v>371</v>
      </c>
      <c r="B377" t="str">
        <f>"201412003543"</f>
        <v>201412003543</v>
      </c>
      <c r="C377" t="s">
        <v>6</v>
      </c>
    </row>
    <row r="378" spans="1:3" x14ac:dyDescent="0.25">
      <c r="A378">
        <v>372</v>
      </c>
      <c r="B378" t="str">
        <f>"00668329"</f>
        <v>00668329</v>
      </c>
      <c r="C378" t="s">
        <v>6</v>
      </c>
    </row>
    <row r="379" spans="1:3" x14ac:dyDescent="0.25">
      <c r="A379">
        <v>373</v>
      </c>
      <c r="B379" t="str">
        <f>"00476397"</f>
        <v>00476397</v>
      </c>
      <c r="C379" t="s">
        <v>6</v>
      </c>
    </row>
    <row r="380" spans="1:3" x14ac:dyDescent="0.25">
      <c r="A380">
        <v>374</v>
      </c>
      <c r="B380" t="str">
        <f>"00015852"</f>
        <v>00015852</v>
      </c>
      <c r="C380" t="s">
        <v>8</v>
      </c>
    </row>
    <row r="381" spans="1:3" x14ac:dyDescent="0.25">
      <c r="A381">
        <v>375</v>
      </c>
      <c r="B381" t="str">
        <f>"200807000601"</f>
        <v>200807000601</v>
      </c>
      <c r="C381" t="s">
        <v>6</v>
      </c>
    </row>
    <row r="382" spans="1:3" x14ac:dyDescent="0.25">
      <c r="A382">
        <v>376</v>
      </c>
      <c r="B382" t="str">
        <f>"00643287"</f>
        <v>00643287</v>
      </c>
      <c r="C382" t="s">
        <v>6</v>
      </c>
    </row>
    <row r="383" spans="1:3" x14ac:dyDescent="0.25">
      <c r="A383">
        <v>377</v>
      </c>
      <c r="B383" t="str">
        <f>"00679250"</f>
        <v>00679250</v>
      </c>
      <c r="C383" t="s">
        <v>6</v>
      </c>
    </row>
    <row r="384" spans="1:3" x14ac:dyDescent="0.25">
      <c r="A384">
        <v>378</v>
      </c>
      <c r="B384" t="str">
        <f>"201511010060"</f>
        <v>201511010060</v>
      </c>
      <c r="C384" t="s">
        <v>8</v>
      </c>
    </row>
    <row r="385" spans="1:3" x14ac:dyDescent="0.25">
      <c r="A385">
        <v>379</v>
      </c>
      <c r="B385" t="str">
        <f>"00457615"</f>
        <v>00457615</v>
      </c>
      <c r="C385" t="s">
        <v>6</v>
      </c>
    </row>
    <row r="386" spans="1:3" x14ac:dyDescent="0.25">
      <c r="A386">
        <v>380</v>
      </c>
      <c r="B386" t="str">
        <f>"201406015059"</f>
        <v>201406015059</v>
      </c>
      <c r="C386" t="s">
        <v>6</v>
      </c>
    </row>
    <row r="387" spans="1:3" x14ac:dyDescent="0.25">
      <c r="A387">
        <v>381</v>
      </c>
      <c r="B387" t="str">
        <f>"00523280"</f>
        <v>00523280</v>
      </c>
      <c r="C387" t="s">
        <v>8</v>
      </c>
    </row>
    <row r="388" spans="1:3" x14ac:dyDescent="0.25">
      <c r="A388">
        <v>382</v>
      </c>
      <c r="B388" t="str">
        <f>"00557080"</f>
        <v>00557080</v>
      </c>
      <c r="C388" t="s">
        <v>8</v>
      </c>
    </row>
    <row r="389" spans="1:3" x14ac:dyDescent="0.25">
      <c r="A389">
        <v>383</v>
      </c>
      <c r="B389" t="str">
        <f>"00560108"</f>
        <v>00560108</v>
      </c>
      <c r="C389" t="s">
        <v>6</v>
      </c>
    </row>
    <row r="390" spans="1:3" x14ac:dyDescent="0.25">
      <c r="A390">
        <v>384</v>
      </c>
      <c r="B390" t="str">
        <f>"00680369"</f>
        <v>00680369</v>
      </c>
      <c r="C390" t="s">
        <v>6</v>
      </c>
    </row>
    <row r="391" spans="1:3" x14ac:dyDescent="0.25">
      <c r="A391">
        <v>385</v>
      </c>
      <c r="B391" t="str">
        <f>"201304005522"</f>
        <v>201304005522</v>
      </c>
      <c r="C391" t="s">
        <v>6</v>
      </c>
    </row>
    <row r="392" spans="1:3" x14ac:dyDescent="0.25">
      <c r="A392">
        <v>386</v>
      </c>
      <c r="B392" t="str">
        <f>"00124981"</f>
        <v>00124981</v>
      </c>
      <c r="C392" t="s">
        <v>8</v>
      </c>
    </row>
    <row r="393" spans="1:3" x14ac:dyDescent="0.25">
      <c r="A393">
        <v>387</v>
      </c>
      <c r="B393" t="str">
        <f>"00202946"</f>
        <v>00202946</v>
      </c>
      <c r="C393" t="s">
        <v>6</v>
      </c>
    </row>
    <row r="394" spans="1:3" x14ac:dyDescent="0.25">
      <c r="A394">
        <v>388</v>
      </c>
      <c r="B394" t="str">
        <f>"00445264"</f>
        <v>00445264</v>
      </c>
      <c r="C394" t="s">
        <v>6</v>
      </c>
    </row>
    <row r="395" spans="1:3" x14ac:dyDescent="0.25">
      <c r="A395">
        <v>389</v>
      </c>
      <c r="B395" t="str">
        <f>"00085595"</f>
        <v>00085595</v>
      </c>
      <c r="C395" t="s">
        <v>8</v>
      </c>
    </row>
    <row r="396" spans="1:3" x14ac:dyDescent="0.25">
      <c r="A396">
        <v>390</v>
      </c>
      <c r="B396" t="str">
        <f>"201401001923"</f>
        <v>201401001923</v>
      </c>
      <c r="C396" t="s">
        <v>6</v>
      </c>
    </row>
    <row r="397" spans="1:3" x14ac:dyDescent="0.25">
      <c r="A397">
        <v>391</v>
      </c>
      <c r="B397" t="str">
        <f>"00118994"</f>
        <v>00118994</v>
      </c>
      <c r="C397" t="s">
        <v>6</v>
      </c>
    </row>
    <row r="398" spans="1:3" x14ac:dyDescent="0.25">
      <c r="A398">
        <v>392</v>
      </c>
      <c r="B398" t="str">
        <f>"00248040"</f>
        <v>00248040</v>
      </c>
      <c r="C398" t="s">
        <v>6</v>
      </c>
    </row>
    <row r="399" spans="1:3" x14ac:dyDescent="0.25">
      <c r="A399">
        <v>393</v>
      </c>
      <c r="B399" t="str">
        <f>"00020938"</f>
        <v>00020938</v>
      </c>
      <c r="C399" t="s">
        <v>6</v>
      </c>
    </row>
    <row r="400" spans="1:3" x14ac:dyDescent="0.25">
      <c r="A400">
        <v>394</v>
      </c>
      <c r="B400" t="str">
        <f>"00182694"</f>
        <v>00182694</v>
      </c>
      <c r="C400" t="s">
        <v>6</v>
      </c>
    </row>
    <row r="401" spans="1:3" x14ac:dyDescent="0.25">
      <c r="A401">
        <v>395</v>
      </c>
      <c r="B401" t="str">
        <f>"00678944"</f>
        <v>00678944</v>
      </c>
      <c r="C401" t="s">
        <v>8</v>
      </c>
    </row>
    <row r="402" spans="1:3" x14ac:dyDescent="0.25">
      <c r="A402">
        <v>396</v>
      </c>
      <c r="B402" t="str">
        <f>"201402002614"</f>
        <v>201402002614</v>
      </c>
      <c r="C402" t="s">
        <v>8</v>
      </c>
    </row>
    <row r="403" spans="1:3" x14ac:dyDescent="0.25">
      <c r="A403">
        <v>397</v>
      </c>
      <c r="B403" t="str">
        <f>"00555222"</f>
        <v>00555222</v>
      </c>
      <c r="C403" t="s">
        <v>6</v>
      </c>
    </row>
    <row r="404" spans="1:3" x14ac:dyDescent="0.25">
      <c r="A404">
        <v>398</v>
      </c>
      <c r="B404" t="str">
        <f>"00606166"</f>
        <v>00606166</v>
      </c>
      <c r="C404" t="s">
        <v>6</v>
      </c>
    </row>
    <row r="405" spans="1:3" x14ac:dyDescent="0.25">
      <c r="A405">
        <v>399</v>
      </c>
      <c r="B405" t="str">
        <f>"00461368"</f>
        <v>00461368</v>
      </c>
      <c r="C405" t="s">
        <v>6</v>
      </c>
    </row>
    <row r="406" spans="1:3" x14ac:dyDescent="0.25">
      <c r="A406">
        <v>400</v>
      </c>
      <c r="B406" t="str">
        <f>"00670979"</f>
        <v>00670979</v>
      </c>
      <c r="C406" t="s">
        <v>6</v>
      </c>
    </row>
    <row r="407" spans="1:3" x14ac:dyDescent="0.25">
      <c r="A407">
        <v>401</v>
      </c>
      <c r="B407" t="str">
        <f>"00643792"</f>
        <v>00643792</v>
      </c>
      <c r="C407" t="s">
        <v>6</v>
      </c>
    </row>
    <row r="408" spans="1:3" x14ac:dyDescent="0.25">
      <c r="A408">
        <v>402</v>
      </c>
      <c r="B408" t="str">
        <f>"00112929"</f>
        <v>00112929</v>
      </c>
      <c r="C408" t="s">
        <v>8</v>
      </c>
    </row>
    <row r="409" spans="1:3" x14ac:dyDescent="0.25">
      <c r="A409">
        <v>403</v>
      </c>
      <c r="B409" t="str">
        <f>"00641200"</f>
        <v>00641200</v>
      </c>
      <c r="C409" t="s">
        <v>6</v>
      </c>
    </row>
    <row r="410" spans="1:3" x14ac:dyDescent="0.25">
      <c r="A410">
        <v>404</v>
      </c>
      <c r="B410" t="str">
        <f>"00488264"</f>
        <v>00488264</v>
      </c>
      <c r="C410" t="s">
        <v>6</v>
      </c>
    </row>
    <row r="411" spans="1:3" x14ac:dyDescent="0.25">
      <c r="A411">
        <v>405</v>
      </c>
      <c r="B411" t="str">
        <f>"00134519"</f>
        <v>00134519</v>
      </c>
      <c r="C411" t="s">
        <v>6</v>
      </c>
    </row>
    <row r="412" spans="1:3" x14ac:dyDescent="0.25">
      <c r="A412">
        <v>406</v>
      </c>
      <c r="B412" t="str">
        <f>"00595436"</f>
        <v>00595436</v>
      </c>
      <c r="C412" t="s">
        <v>8</v>
      </c>
    </row>
    <row r="413" spans="1:3" x14ac:dyDescent="0.25">
      <c r="A413">
        <v>407</v>
      </c>
      <c r="B413" t="str">
        <f>"00532520"</f>
        <v>00532520</v>
      </c>
      <c r="C413" t="s">
        <v>6</v>
      </c>
    </row>
    <row r="414" spans="1:3" x14ac:dyDescent="0.25">
      <c r="A414">
        <v>408</v>
      </c>
      <c r="B414" t="str">
        <f>"00012009"</f>
        <v>00012009</v>
      </c>
      <c r="C414" t="s">
        <v>6</v>
      </c>
    </row>
    <row r="415" spans="1:3" x14ac:dyDescent="0.25">
      <c r="A415">
        <v>409</v>
      </c>
      <c r="B415" t="str">
        <f>"00045613"</f>
        <v>00045613</v>
      </c>
      <c r="C415" t="s">
        <v>8</v>
      </c>
    </row>
    <row r="416" spans="1:3" x14ac:dyDescent="0.25">
      <c r="A416">
        <v>410</v>
      </c>
      <c r="B416" t="str">
        <f>"200901000539"</f>
        <v>200901000539</v>
      </c>
      <c r="C416" t="s">
        <v>8</v>
      </c>
    </row>
    <row r="417" spans="1:3" x14ac:dyDescent="0.25">
      <c r="A417">
        <v>411</v>
      </c>
      <c r="B417" t="str">
        <f>"201208000052"</f>
        <v>201208000052</v>
      </c>
      <c r="C417" t="s">
        <v>8</v>
      </c>
    </row>
    <row r="418" spans="1:3" x14ac:dyDescent="0.25">
      <c r="A418">
        <v>412</v>
      </c>
      <c r="B418" t="str">
        <f>"00511413"</f>
        <v>00511413</v>
      </c>
      <c r="C418" t="s">
        <v>8</v>
      </c>
    </row>
    <row r="419" spans="1:3" x14ac:dyDescent="0.25">
      <c r="A419">
        <v>413</v>
      </c>
      <c r="B419" t="str">
        <f>"00672318"</f>
        <v>00672318</v>
      </c>
      <c r="C419" t="s">
        <v>6</v>
      </c>
    </row>
    <row r="420" spans="1:3" x14ac:dyDescent="0.25">
      <c r="A420">
        <v>414</v>
      </c>
      <c r="B420" t="str">
        <f>"00104718"</f>
        <v>00104718</v>
      </c>
      <c r="C420" t="s">
        <v>6</v>
      </c>
    </row>
    <row r="421" spans="1:3" x14ac:dyDescent="0.25">
      <c r="A421">
        <v>415</v>
      </c>
      <c r="B421" t="str">
        <f>"00686777"</f>
        <v>00686777</v>
      </c>
      <c r="C421" t="s">
        <v>6</v>
      </c>
    </row>
    <row r="422" spans="1:3" x14ac:dyDescent="0.25">
      <c r="A422">
        <v>416</v>
      </c>
      <c r="B422" t="str">
        <f>"00496556"</f>
        <v>00496556</v>
      </c>
      <c r="C422" t="s">
        <v>6</v>
      </c>
    </row>
    <row r="423" spans="1:3" x14ac:dyDescent="0.25">
      <c r="A423">
        <v>417</v>
      </c>
      <c r="B423" t="str">
        <f>"00684992"</f>
        <v>00684992</v>
      </c>
      <c r="C423" t="s">
        <v>8</v>
      </c>
    </row>
    <row r="424" spans="1:3" x14ac:dyDescent="0.25">
      <c r="A424">
        <v>418</v>
      </c>
      <c r="B424" t="str">
        <f>"201604006355"</f>
        <v>201604006355</v>
      </c>
      <c r="C424" t="s">
        <v>6</v>
      </c>
    </row>
    <row r="425" spans="1:3" x14ac:dyDescent="0.25">
      <c r="A425">
        <v>419</v>
      </c>
      <c r="B425" t="str">
        <f>"201409002122"</f>
        <v>201409002122</v>
      </c>
      <c r="C425" t="s">
        <v>8</v>
      </c>
    </row>
    <row r="426" spans="1:3" x14ac:dyDescent="0.25">
      <c r="A426">
        <v>420</v>
      </c>
      <c r="B426" t="str">
        <f>"00433914"</f>
        <v>00433914</v>
      </c>
      <c r="C426" t="s">
        <v>6</v>
      </c>
    </row>
    <row r="427" spans="1:3" x14ac:dyDescent="0.25">
      <c r="A427">
        <v>421</v>
      </c>
      <c r="B427" t="str">
        <f>"00008210"</f>
        <v>00008210</v>
      </c>
      <c r="C427" t="s">
        <v>6</v>
      </c>
    </row>
    <row r="428" spans="1:3" x14ac:dyDescent="0.25">
      <c r="A428">
        <v>422</v>
      </c>
      <c r="B428" t="str">
        <f>"00555356"</f>
        <v>00555356</v>
      </c>
      <c r="C428" t="s">
        <v>6</v>
      </c>
    </row>
    <row r="429" spans="1:3" x14ac:dyDescent="0.25">
      <c r="A429">
        <v>423</v>
      </c>
      <c r="B429" t="str">
        <f>"00113659"</f>
        <v>00113659</v>
      </c>
      <c r="C429" t="s">
        <v>6</v>
      </c>
    </row>
    <row r="430" spans="1:3" x14ac:dyDescent="0.25">
      <c r="A430">
        <v>424</v>
      </c>
      <c r="B430" t="str">
        <f>"00122853"</f>
        <v>00122853</v>
      </c>
      <c r="C430" t="s">
        <v>6</v>
      </c>
    </row>
    <row r="431" spans="1:3" x14ac:dyDescent="0.25">
      <c r="A431">
        <v>425</v>
      </c>
      <c r="B431" t="str">
        <f>"00668314"</f>
        <v>00668314</v>
      </c>
      <c r="C431" t="s">
        <v>6</v>
      </c>
    </row>
    <row r="432" spans="1:3" x14ac:dyDescent="0.25">
      <c r="A432">
        <v>426</v>
      </c>
      <c r="B432" t="str">
        <f>"00212793"</f>
        <v>00212793</v>
      </c>
      <c r="C432" t="s">
        <v>6</v>
      </c>
    </row>
    <row r="433" spans="1:3" x14ac:dyDescent="0.25">
      <c r="A433">
        <v>427</v>
      </c>
      <c r="B433" t="str">
        <f>"00024989"</f>
        <v>00024989</v>
      </c>
      <c r="C433" t="s">
        <v>8</v>
      </c>
    </row>
    <row r="434" spans="1:3" x14ac:dyDescent="0.25">
      <c r="A434">
        <v>428</v>
      </c>
      <c r="B434" t="str">
        <f>"00653246"</f>
        <v>00653246</v>
      </c>
      <c r="C434" t="s">
        <v>6</v>
      </c>
    </row>
    <row r="435" spans="1:3" x14ac:dyDescent="0.25">
      <c r="A435">
        <v>429</v>
      </c>
      <c r="B435" t="str">
        <f>"201402005542"</f>
        <v>201402005542</v>
      </c>
      <c r="C435" t="s">
        <v>9</v>
      </c>
    </row>
    <row r="436" spans="1:3" x14ac:dyDescent="0.25">
      <c r="A436">
        <v>430</v>
      </c>
      <c r="B436" t="str">
        <f>"00665914"</f>
        <v>00665914</v>
      </c>
      <c r="C436" t="s">
        <v>8</v>
      </c>
    </row>
    <row r="437" spans="1:3" x14ac:dyDescent="0.25">
      <c r="A437">
        <v>431</v>
      </c>
      <c r="B437" t="str">
        <f>"00121169"</f>
        <v>00121169</v>
      </c>
      <c r="C437" t="s">
        <v>6</v>
      </c>
    </row>
    <row r="438" spans="1:3" x14ac:dyDescent="0.25">
      <c r="A438">
        <v>432</v>
      </c>
      <c r="B438" t="str">
        <f>"00179387"</f>
        <v>00179387</v>
      </c>
      <c r="C438" t="s">
        <v>6</v>
      </c>
    </row>
    <row r="439" spans="1:3" x14ac:dyDescent="0.25">
      <c r="A439">
        <v>433</v>
      </c>
      <c r="B439" t="str">
        <f>"201303000741"</f>
        <v>201303000741</v>
      </c>
      <c r="C439" t="s">
        <v>6</v>
      </c>
    </row>
    <row r="440" spans="1:3" x14ac:dyDescent="0.25">
      <c r="A440">
        <v>434</v>
      </c>
      <c r="B440" t="str">
        <f>"00148328"</f>
        <v>00148328</v>
      </c>
      <c r="C440" t="s">
        <v>6</v>
      </c>
    </row>
    <row r="441" spans="1:3" x14ac:dyDescent="0.25">
      <c r="A441">
        <v>435</v>
      </c>
      <c r="B441" t="str">
        <f>"00657792"</f>
        <v>00657792</v>
      </c>
      <c r="C441" t="s">
        <v>6</v>
      </c>
    </row>
    <row r="442" spans="1:3" x14ac:dyDescent="0.25">
      <c r="A442">
        <v>436</v>
      </c>
      <c r="B442" t="str">
        <f>"00637205"</f>
        <v>00637205</v>
      </c>
      <c r="C442" t="s">
        <v>6</v>
      </c>
    </row>
    <row r="443" spans="1:3" x14ac:dyDescent="0.25">
      <c r="A443">
        <v>437</v>
      </c>
      <c r="B443" t="str">
        <f>"00148289"</f>
        <v>00148289</v>
      </c>
      <c r="C443" t="s">
        <v>6</v>
      </c>
    </row>
    <row r="444" spans="1:3" x14ac:dyDescent="0.25">
      <c r="A444">
        <v>438</v>
      </c>
      <c r="B444" t="str">
        <f>"00025110"</f>
        <v>00025110</v>
      </c>
      <c r="C444" t="s">
        <v>6</v>
      </c>
    </row>
    <row r="445" spans="1:3" x14ac:dyDescent="0.25">
      <c r="A445">
        <v>439</v>
      </c>
      <c r="B445" t="str">
        <f>"00680598"</f>
        <v>00680598</v>
      </c>
      <c r="C445" t="s">
        <v>8</v>
      </c>
    </row>
    <row r="446" spans="1:3" x14ac:dyDescent="0.25">
      <c r="A446">
        <v>440</v>
      </c>
      <c r="B446" t="str">
        <f>"00593486"</f>
        <v>00593486</v>
      </c>
      <c r="C446" t="s">
        <v>6</v>
      </c>
    </row>
    <row r="447" spans="1:3" x14ac:dyDescent="0.25">
      <c r="A447">
        <v>441</v>
      </c>
      <c r="B447" t="str">
        <f>"00492409"</f>
        <v>00492409</v>
      </c>
      <c r="C447" t="s">
        <v>8</v>
      </c>
    </row>
    <row r="448" spans="1:3" x14ac:dyDescent="0.25">
      <c r="A448">
        <v>442</v>
      </c>
      <c r="B448" t="str">
        <f>"00581749"</f>
        <v>00581749</v>
      </c>
      <c r="C448" t="s">
        <v>6</v>
      </c>
    </row>
    <row r="449" spans="1:3" x14ac:dyDescent="0.25">
      <c r="A449">
        <v>443</v>
      </c>
      <c r="B449" t="str">
        <f>"201604003783"</f>
        <v>201604003783</v>
      </c>
      <c r="C449" t="s">
        <v>6</v>
      </c>
    </row>
    <row r="450" spans="1:3" x14ac:dyDescent="0.25">
      <c r="A450">
        <v>444</v>
      </c>
      <c r="B450" t="str">
        <f>"00522604"</f>
        <v>00522604</v>
      </c>
      <c r="C450" t="s">
        <v>6</v>
      </c>
    </row>
    <row r="451" spans="1:3" x14ac:dyDescent="0.25">
      <c r="A451">
        <v>445</v>
      </c>
      <c r="B451" t="str">
        <f>"00147599"</f>
        <v>00147599</v>
      </c>
      <c r="C451" t="s">
        <v>8</v>
      </c>
    </row>
    <row r="452" spans="1:3" x14ac:dyDescent="0.25">
      <c r="A452">
        <v>446</v>
      </c>
      <c r="B452" t="str">
        <f>"00313226"</f>
        <v>00313226</v>
      </c>
      <c r="C452" t="s">
        <v>8</v>
      </c>
    </row>
    <row r="453" spans="1:3" x14ac:dyDescent="0.25">
      <c r="A453">
        <v>447</v>
      </c>
      <c r="B453" t="str">
        <f>"00424792"</f>
        <v>00424792</v>
      </c>
      <c r="C453" t="s">
        <v>6</v>
      </c>
    </row>
    <row r="454" spans="1:3" x14ac:dyDescent="0.25">
      <c r="A454">
        <v>448</v>
      </c>
      <c r="B454" t="str">
        <f>"00674375"</f>
        <v>00674375</v>
      </c>
      <c r="C454" t="s">
        <v>6</v>
      </c>
    </row>
    <row r="455" spans="1:3" x14ac:dyDescent="0.25">
      <c r="A455">
        <v>449</v>
      </c>
      <c r="B455" t="str">
        <f>"00555036"</f>
        <v>00555036</v>
      </c>
      <c r="C455" t="s">
        <v>8</v>
      </c>
    </row>
    <row r="456" spans="1:3" x14ac:dyDescent="0.25">
      <c r="A456">
        <v>450</v>
      </c>
      <c r="B456" t="str">
        <f>"00513084"</f>
        <v>00513084</v>
      </c>
      <c r="C456" t="s">
        <v>8</v>
      </c>
    </row>
    <row r="457" spans="1:3" x14ac:dyDescent="0.25">
      <c r="A457">
        <v>451</v>
      </c>
      <c r="B457" t="str">
        <f>"00210253"</f>
        <v>00210253</v>
      </c>
      <c r="C457" t="s">
        <v>8</v>
      </c>
    </row>
    <row r="458" spans="1:3" x14ac:dyDescent="0.25">
      <c r="A458">
        <v>452</v>
      </c>
      <c r="B458" t="str">
        <f>"00501178"</f>
        <v>00501178</v>
      </c>
      <c r="C458" t="s">
        <v>6</v>
      </c>
    </row>
    <row r="459" spans="1:3" x14ac:dyDescent="0.25">
      <c r="A459">
        <v>453</v>
      </c>
      <c r="B459" t="str">
        <f>"00035097"</f>
        <v>00035097</v>
      </c>
      <c r="C459" t="s">
        <v>8</v>
      </c>
    </row>
    <row r="460" spans="1:3" x14ac:dyDescent="0.25">
      <c r="A460">
        <v>454</v>
      </c>
      <c r="B460" t="str">
        <f>"201402006962"</f>
        <v>201402006962</v>
      </c>
      <c r="C460" t="s">
        <v>6</v>
      </c>
    </row>
    <row r="461" spans="1:3" x14ac:dyDescent="0.25">
      <c r="A461">
        <v>455</v>
      </c>
      <c r="B461" t="str">
        <f>"00679162"</f>
        <v>00679162</v>
      </c>
      <c r="C461" t="s">
        <v>8</v>
      </c>
    </row>
    <row r="462" spans="1:3" x14ac:dyDescent="0.25">
      <c r="A462">
        <v>456</v>
      </c>
      <c r="B462" t="str">
        <f>"00481544"</f>
        <v>00481544</v>
      </c>
      <c r="C462" t="s">
        <v>6</v>
      </c>
    </row>
    <row r="463" spans="1:3" x14ac:dyDescent="0.25">
      <c r="A463">
        <v>457</v>
      </c>
      <c r="B463" t="str">
        <f>"00677414"</f>
        <v>00677414</v>
      </c>
      <c r="C463" t="s">
        <v>6</v>
      </c>
    </row>
    <row r="464" spans="1:3" x14ac:dyDescent="0.25">
      <c r="A464">
        <v>458</v>
      </c>
      <c r="B464" t="str">
        <f>"00199082"</f>
        <v>00199082</v>
      </c>
      <c r="C464" t="s">
        <v>6</v>
      </c>
    </row>
    <row r="465" spans="1:3" x14ac:dyDescent="0.25">
      <c r="A465">
        <v>459</v>
      </c>
      <c r="B465" t="str">
        <f>"201511043284"</f>
        <v>201511043284</v>
      </c>
      <c r="C465" t="s">
        <v>10</v>
      </c>
    </row>
    <row r="466" spans="1:3" x14ac:dyDescent="0.25">
      <c r="A466">
        <v>460</v>
      </c>
      <c r="B466" t="str">
        <f>"00076183"</f>
        <v>00076183</v>
      </c>
      <c r="C466" t="s">
        <v>6</v>
      </c>
    </row>
    <row r="467" spans="1:3" x14ac:dyDescent="0.25">
      <c r="A467">
        <v>461</v>
      </c>
      <c r="B467" t="str">
        <f>"00683879"</f>
        <v>00683879</v>
      </c>
      <c r="C467" t="s">
        <v>6</v>
      </c>
    </row>
    <row r="468" spans="1:3" x14ac:dyDescent="0.25">
      <c r="A468">
        <v>462</v>
      </c>
      <c r="B468" t="str">
        <f>"00442057"</f>
        <v>00442057</v>
      </c>
      <c r="C468" t="s">
        <v>6</v>
      </c>
    </row>
    <row r="469" spans="1:3" x14ac:dyDescent="0.25">
      <c r="A469">
        <v>463</v>
      </c>
      <c r="B469" t="str">
        <f>"00506160"</f>
        <v>00506160</v>
      </c>
      <c r="C469" t="s">
        <v>8</v>
      </c>
    </row>
    <row r="470" spans="1:3" x14ac:dyDescent="0.25">
      <c r="A470">
        <v>464</v>
      </c>
      <c r="B470" t="str">
        <f>"00658677"</f>
        <v>00658677</v>
      </c>
      <c r="C470" t="s">
        <v>6</v>
      </c>
    </row>
    <row r="471" spans="1:3" x14ac:dyDescent="0.25">
      <c r="A471">
        <v>465</v>
      </c>
      <c r="B471" t="str">
        <f>"201411001940"</f>
        <v>201411001940</v>
      </c>
      <c r="C471" t="s">
        <v>6</v>
      </c>
    </row>
    <row r="472" spans="1:3" x14ac:dyDescent="0.25">
      <c r="A472">
        <v>466</v>
      </c>
      <c r="B472" t="str">
        <f>"00676714"</f>
        <v>00676714</v>
      </c>
      <c r="C472" t="s">
        <v>6</v>
      </c>
    </row>
    <row r="473" spans="1:3" x14ac:dyDescent="0.25">
      <c r="A473">
        <v>467</v>
      </c>
      <c r="B473" t="str">
        <f>"00491100"</f>
        <v>00491100</v>
      </c>
      <c r="C473" t="s">
        <v>8</v>
      </c>
    </row>
    <row r="474" spans="1:3" x14ac:dyDescent="0.25">
      <c r="A474">
        <v>468</v>
      </c>
      <c r="B474" t="str">
        <f>"00124134"</f>
        <v>00124134</v>
      </c>
      <c r="C474" t="s">
        <v>6</v>
      </c>
    </row>
    <row r="475" spans="1:3" x14ac:dyDescent="0.25">
      <c r="A475">
        <v>469</v>
      </c>
      <c r="B475" t="str">
        <f>"00445844"</f>
        <v>00445844</v>
      </c>
      <c r="C475" t="s">
        <v>6</v>
      </c>
    </row>
    <row r="476" spans="1:3" x14ac:dyDescent="0.25">
      <c r="A476">
        <v>470</v>
      </c>
      <c r="B476" t="str">
        <f>"00680184"</f>
        <v>00680184</v>
      </c>
      <c r="C476" t="s">
        <v>6</v>
      </c>
    </row>
    <row r="477" spans="1:3" x14ac:dyDescent="0.25">
      <c r="A477">
        <v>471</v>
      </c>
      <c r="B477" t="str">
        <f>"201510000076"</f>
        <v>201510000076</v>
      </c>
      <c r="C477" t="s">
        <v>8</v>
      </c>
    </row>
    <row r="478" spans="1:3" x14ac:dyDescent="0.25">
      <c r="A478">
        <v>472</v>
      </c>
      <c r="B478" t="str">
        <f>"00684981"</f>
        <v>00684981</v>
      </c>
      <c r="C478" t="s">
        <v>6</v>
      </c>
    </row>
    <row r="479" spans="1:3" x14ac:dyDescent="0.25">
      <c r="A479">
        <v>473</v>
      </c>
      <c r="B479" t="str">
        <f>"00675973"</f>
        <v>00675973</v>
      </c>
      <c r="C479" t="s">
        <v>8</v>
      </c>
    </row>
    <row r="480" spans="1:3" x14ac:dyDescent="0.25">
      <c r="A480">
        <v>474</v>
      </c>
      <c r="B480" t="str">
        <f>"201011000055"</f>
        <v>201011000055</v>
      </c>
      <c r="C480" t="s">
        <v>6</v>
      </c>
    </row>
    <row r="481" spans="1:3" x14ac:dyDescent="0.25">
      <c r="A481">
        <v>475</v>
      </c>
      <c r="B481" t="str">
        <f>"00607769"</f>
        <v>00607769</v>
      </c>
      <c r="C481" t="s">
        <v>6</v>
      </c>
    </row>
    <row r="482" spans="1:3" x14ac:dyDescent="0.25">
      <c r="A482">
        <v>476</v>
      </c>
      <c r="B482" t="str">
        <f>"201409005373"</f>
        <v>201409005373</v>
      </c>
      <c r="C482" t="s">
        <v>6</v>
      </c>
    </row>
    <row r="483" spans="1:3" x14ac:dyDescent="0.25">
      <c r="A483">
        <v>477</v>
      </c>
      <c r="B483" t="str">
        <f>"201502003088"</f>
        <v>201502003088</v>
      </c>
      <c r="C483" t="s">
        <v>8</v>
      </c>
    </row>
    <row r="484" spans="1:3" x14ac:dyDescent="0.25">
      <c r="A484">
        <v>478</v>
      </c>
      <c r="B484" t="str">
        <f>"00172708"</f>
        <v>00172708</v>
      </c>
      <c r="C484" t="s">
        <v>6</v>
      </c>
    </row>
    <row r="485" spans="1:3" x14ac:dyDescent="0.25">
      <c r="A485">
        <v>479</v>
      </c>
      <c r="B485" t="str">
        <f>"00674513"</f>
        <v>00674513</v>
      </c>
      <c r="C485" t="s">
        <v>6</v>
      </c>
    </row>
    <row r="486" spans="1:3" x14ac:dyDescent="0.25">
      <c r="A486">
        <v>480</v>
      </c>
      <c r="B486" t="str">
        <f>"00594669"</f>
        <v>00594669</v>
      </c>
      <c r="C486" t="s">
        <v>6</v>
      </c>
    </row>
    <row r="487" spans="1:3" x14ac:dyDescent="0.25">
      <c r="A487">
        <v>481</v>
      </c>
      <c r="B487" t="str">
        <f>"00691997"</f>
        <v>00691997</v>
      </c>
      <c r="C487" t="s">
        <v>8</v>
      </c>
    </row>
    <row r="488" spans="1:3" x14ac:dyDescent="0.25">
      <c r="A488">
        <v>482</v>
      </c>
      <c r="B488" t="str">
        <f>"00669602"</f>
        <v>00669602</v>
      </c>
      <c r="C488" t="s">
        <v>6</v>
      </c>
    </row>
    <row r="489" spans="1:3" x14ac:dyDescent="0.25">
      <c r="A489">
        <v>483</v>
      </c>
      <c r="B489" t="str">
        <f>"00671735"</f>
        <v>00671735</v>
      </c>
      <c r="C489" t="s">
        <v>6</v>
      </c>
    </row>
    <row r="490" spans="1:3" x14ac:dyDescent="0.25">
      <c r="A490">
        <v>484</v>
      </c>
      <c r="B490" t="str">
        <f>"00532539"</f>
        <v>00532539</v>
      </c>
      <c r="C490" t="s">
        <v>6</v>
      </c>
    </row>
    <row r="491" spans="1:3" x14ac:dyDescent="0.25">
      <c r="A491">
        <v>485</v>
      </c>
      <c r="B491" t="str">
        <f>"00036282"</f>
        <v>00036282</v>
      </c>
      <c r="C491" t="s">
        <v>6</v>
      </c>
    </row>
    <row r="492" spans="1:3" x14ac:dyDescent="0.25">
      <c r="A492">
        <v>486</v>
      </c>
      <c r="B492" t="str">
        <f>"201402000369"</f>
        <v>201402000369</v>
      </c>
      <c r="C492" t="s">
        <v>6</v>
      </c>
    </row>
    <row r="493" spans="1:3" x14ac:dyDescent="0.25">
      <c r="A493">
        <v>487</v>
      </c>
      <c r="B493" t="str">
        <f>"201406003835"</f>
        <v>201406003835</v>
      </c>
      <c r="C493" t="s">
        <v>8</v>
      </c>
    </row>
    <row r="494" spans="1:3" x14ac:dyDescent="0.25">
      <c r="A494">
        <v>488</v>
      </c>
      <c r="B494" t="str">
        <f>"00024384"</f>
        <v>00024384</v>
      </c>
      <c r="C494" t="s">
        <v>8</v>
      </c>
    </row>
    <row r="495" spans="1:3" x14ac:dyDescent="0.25">
      <c r="A495">
        <v>489</v>
      </c>
      <c r="B495" t="str">
        <f>"201406008580"</f>
        <v>201406008580</v>
      </c>
      <c r="C495" t="s">
        <v>6</v>
      </c>
    </row>
    <row r="496" spans="1:3" x14ac:dyDescent="0.25">
      <c r="A496">
        <v>490</v>
      </c>
      <c r="B496" t="str">
        <f>"00674630"</f>
        <v>00674630</v>
      </c>
      <c r="C496" t="s">
        <v>6</v>
      </c>
    </row>
    <row r="497" spans="1:3" x14ac:dyDescent="0.25">
      <c r="A497">
        <v>491</v>
      </c>
      <c r="B497" t="str">
        <f>"00533892"</f>
        <v>00533892</v>
      </c>
      <c r="C497" t="s">
        <v>8</v>
      </c>
    </row>
    <row r="498" spans="1:3" x14ac:dyDescent="0.25">
      <c r="A498">
        <v>492</v>
      </c>
      <c r="B498" t="str">
        <f>"00130143"</f>
        <v>00130143</v>
      </c>
      <c r="C498" t="s">
        <v>8</v>
      </c>
    </row>
    <row r="499" spans="1:3" x14ac:dyDescent="0.25">
      <c r="A499">
        <v>493</v>
      </c>
      <c r="B499" t="str">
        <f>"00228355"</f>
        <v>00228355</v>
      </c>
      <c r="C499" t="s">
        <v>6</v>
      </c>
    </row>
    <row r="500" spans="1:3" x14ac:dyDescent="0.25">
      <c r="A500">
        <v>494</v>
      </c>
      <c r="B500" t="str">
        <f>"00039782"</f>
        <v>00039782</v>
      </c>
      <c r="C500" t="s">
        <v>6</v>
      </c>
    </row>
    <row r="501" spans="1:3" x14ac:dyDescent="0.25">
      <c r="A501">
        <v>495</v>
      </c>
      <c r="B501" t="str">
        <f>"00122161"</f>
        <v>00122161</v>
      </c>
      <c r="C501" t="s">
        <v>6</v>
      </c>
    </row>
    <row r="502" spans="1:3" x14ac:dyDescent="0.25">
      <c r="A502">
        <v>496</v>
      </c>
      <c r="B502" t="str">
        <f>"00185071"</f>
        <v>00185071</v>
      </c>
      <c r="C502" t="s">
        <v>6</v>
      </c>
    </row>
    <row r="503" spans="1:3" x14ac:dyDescent="0.25">
      <c r="A503">
        <v>497</v>
      </c>
      <c r="B503" t="str">
        <f>"00095794"</f>
        <v>00095794</v>
      </c>
      <c r="C503" t="s">
        <v>8</v>
      </c>
    </row>
    <row r="504" spans="1:3" x14ac:dyDescent="0.25">
      <c r="A504">
        <v>498</v>
      </c>
      <c r="B504" t="str">
        <f>"00493805"</f>
        <v>00493805</v>
      </c>
      <c r="C504" t="s">
        <v>8</v>
      </c>
    </row>
    <row r="505" spans="1:3" x14ac:dyDescent="0.25">
      <c r="A505">
        <v>499</v>
      </c>
      <c r="B505" t="str">
        <f>"00666503"</f>
        <v>00666503</v>
      </c>
      <c r="C505" t="s">
        <v>8</v>
      </c>
    </row>
    <row r="506" spans="1:3" x14ac:dyDescent="0.25">
      <c r="A506">
        <v>500</v>
      </c>
      <c r="B506" t="str">
        <f>"00441024"</f>
        <v>00441024</v>
      </c>
      <c r="C506" t="s">
        <v>8</v>
      </c>
    </row>
    <row r="507" spans="1:3" x14ac:dyDescent="0.25">
      <c r="A507">
        <v>501</v>
      </c>
      <c r="B507" t="str">
        <f>"00650927"</f>
        <v>00650927</v>
      </c>
      <c r="C507" t="s">
        <v>8</v>
      </c>
    </row>
    <row r="508" spans="1:3" x14ac:dyDescent="0.25">
      <c r="A508">
        <v>502</v>
      </c>
      <c r="B508" t="str">
        <f>"00532256"</f>
        <v>00532256</v>
      </c>
      <c r="C508" t="s">
        <v>8</v>
      </c>
    </row>
    <row r="509" spans="1:3" x14ac:dyDescent="0.25">
      <c r="A509">
        <v>503</v>
      </c>
      <c r="B509" t="str">
        <f>"201304003369"</f>
        <v>201304003369</v>
      </c>
      <c r="C509" t="s">
        <v>6</v>
      </c>
    </row>
    <row r="510" spans="1:3" x14ac:dyDescent="0.25">
      <c r="A510">
        <v>504</v>
      </c>
      <c r="B510" t="str">
        <f>"00673379"</f>
        <v>00673379</v>
      </c>
      <c r="C510" t="s">
        <v>6</v>
      </c>
    </row>
    <row r="511" spans="1:3" x14ac:dyDescent="0.25">
      <c r="A511">
        <v>505</v>
      </c>
      <c r="B511" t="str">
        <f>"00547969"</f>
        <v>00547969</v>
      </c>
      <c r="C511" t="s">
        <v>6</v>
      </c>
    </row>
    <row r="512" spans="1:3" x14ac:dyDescent="0.25">
      <c r="A512">
        <v>506</v>
      </c>
      <c r="B512" t="str">
        <f>"00678280"</f>
        <v>00678280</v>
      </c>
      <c r="C512" t="s">
        <v>6</v>
      </c>
    </row>
    <row r="513" spans="1:3" x14ac:dyDescent="0.25">
      <c r="A513">
        <v>507</v>
      </c>
      <c r="B513" t="str">
        <f>"00498735"</f>
        <v>00498735</v>
      </c>
      <c r="C513" t="s">
        <v>6</v>
      </c>
    </row>
    <row r="514" spans="1:3" x14ac:dyDescent="0.25">
      <c r="A514">
        <v>508</v>
      </c>
      <c r="B514" t="str">
        <f>"00524442"</f>
        <v>00524442</v>
      </c>
      <c r="C514" t="s">
        <v>6</v>
      </c>
    </row>
    <row r="515" spans="1:3" x14ac:dyDescent="0.25">
      <c r="A515">
        <v>509</v>
      </c>
      <c r="B515" t="str">
        <f>"00480184"</f>
        <v>00480184</v>
      </c>
      <c r="C515" t="s">
        <v>8</v>
      </c>
    </row>
    <row r="516" spans="1:3" x14ac:dyDescent="0.25">
      <c r="A516">
        <v>510</v>
      </c>
      <c r="B516" t="str">
        <f>"00558583"</f>
        <v>00558583</v>
      </c>
      <c r="C516" t="s">
        <v>9</v>
      </c>
    </row>
    <row r="517" spans="1:3" x14ac:dyDescent="0.25">
      <c r="A517">
        <v>511</v>
      </c>
      <c r="B517" t="str">
        <f>"200901000442"</f>
        <v>200901000442</v>
      </c>
      <c r="C517" t="s">
        <v>6</v>
      </c>
    </row>
    <row r="518" spans="1:3" x14ac:dyDescent="0.25">
      <c r="A518">
        <v>512</v>
      </c>
      <c r="B518" t="str">
        <f>"00531048"</f>
        <v>00531048</v>
      </c>
      <c r="C518" t="s">
        <v>8</v>
      </c>
    </row>
    <row r="519" spans="1:3" x14ac:dyDescent="0.25">
      <c r="A519">
        <v>513</v>
      </c>
      <c r="B519" t="str">
        <f>"00069476"</f>
        <v>00069476</v>
      </c>
      <c r="C519" t="s">
        <v>6</v>
      </c>
    </row>
    <row r="520" spans="1:3" x14ac:dyDescent="0.25">
      <c r="A520">
        <v>514</v>
      </c>
      <c r="B520" t="str">
        <f>"00473554"</f>
        <v>00473554</v>
      </c>
      <c r="C520" t="s">
        <v>8</v>
      </c>
    </row>
    <row r="521" spans="1:3" x14ac:dyDescent="0.25">
      <c r="A521">
        <v>515</v>
      </c>
      <c r="B521" t="str">
        <f>"00679521"</f>
        <v>00679521</v>
      </c>
      <c r="C521" t="s">
        <v>6</v>
      </c>
    </row>
    <row r="522" spans="1:3" x14ac:dyDescent="0.25">
      <c r="A522">
        <v>516</v>
      </c>
      <c r="B522" t="str">
        <f>"00243316"</f>
        <v>00243316</v>
      </c>
      <c r="C522" t="s">
        <v>9</v>
      </c>
    </row>
    <row r="523" spans="1:3" x14ac:dyDescent="0.25">
      <c r="A523">
        <v>517</v>
      </c>
      <c r="B523" t="str">
        <f>"00294963"</f>
        <v>00294963</v>
      </c>
      <c r="C523" t="s">
        <v>6</v>
      </c>
    </row>
    <row r="524" spans="1:3" x14ac:dyDescent="0.25">
      <c r="A524">
        <v>518</v>
      </c>
      <c r="B524" t="str">
        <f>"00128873"</f>
        <v>00128873</v>
      </c>
      <c r="C524" t="s">
        <v>9</v>
      </c>
    </row>
    <row r="525" spans="1:3" x14ac:dyDescent="0.25">
      <c r="A525">
        <v>519</v>
      </c>
      <c r="B525" t="str">
        <f>"00673638"</f>
        <v>00673638</v>
      </c>
      <c r="C525" t="s">
        <v>6</v>
      </c>
    </row>
    <row r="526" spans="1:3" x14ac:dyDescent="0.25">
      <c r="A526">
        <v>520</v>
      </c>
      <c r="B526" t="str">
        <f>"00328455"</f>
        <v>00328455</v>
      </c>
      <c r="C526" t="s">
        <v>6</v>
      </c>
    </row>
    <row r="527" spans="1:3" x14ac:dyDescent="0.25">
      <c r="A527">
        <v>521</v>
      </c>
      <c r="B527" t="str">
        <f>"00545522"</f>
        <v>00545522</v>
      </c>
      <c r="C527" t="s">
        <v>6</v>
      </c>
    </row>
    <row r="528" spans="1:3" x14ac:dyDescent="0.25">
      <c r="A528">
        <v>522</v>
      </c>
      <c r="B528" t="str">
        <f>"00674237"</f>
        <v>00674237</v>
      </c>
      <c r="C528" t="s">
        <v>6</v>
      </c>
    </row>
    <row r="529" spans="1:3" x14ac:dyDescent="0.25">
      <c r="A529">
        <v>523</v>
      </c>
      <c r="B529" t="str">
        <f>"00682056"</f>
        <v>00682056</v>
      </c>
      <c r="C529" t="s">
        <v>6</v>
      </c>
    </row>
    <row r="530" spans="1:3" x14ac:dyDescent="0.25">
      <c r="A530">
        <v>524</v>
      </c>
      <c r="B530" t="str">
        <f>"00345965"</f>
        <v>00345965</v>
      </c>
      <c r="C530" t="s">
        <v>8</v>
      </c>
    </row>
    <row r="531" spans="1:3" x14ac:dyDescent="0.25">
      <c r="A531">
        <v>525</v>
      </c>
      <c r="B531" t="str">
        <f>"00509445"</f>
        <v>00509445</v>
      </c>
      <c r="C531" t="s">
        <v>6</v>
      </c>
    </row>
    <row r="532" spans="1:3" x14ac:dyDescent="0.25">
      <c r="A532">
        <v>526</v>
      </c>
      <c r="B532" t="str">
        <f>"201406001245"</f>
        <v>201406001245</v>
      </c>
      <c r="C532" t="s">
        <v>6</v>
      </c>
    </row>
    <row r="533" spans="1:3" x14ac:dyDescent="0.25">
      <c r="A533">
        <v>527</v>
      </c>
      <c r="B533" t="str">
        <f>"00561434"</f>
        <v>00561434</v>
      </c>
      <c r="C533" t="s">
        <v>6</v>
      </c>
    </row>
    <row r="534" spans="1:3" x14ac:dyDescent="0.25">
      <c r="A534">
        <v>528</v>
      </c>
      <c r="B534" t="str">
        <f>"200901000975"</f>
        <v>200901000975</v>
      </c>
      <c r="C534" t="s">
        <v>8</v>
      </c>
    </row>
    <row r="535" spans="1:3" x14ac:dyDescent="0.25">
      <c r="A535">
        <v>529</v>
      </c>
      <c r="B535" t="str">
        <f>"00600881"</f>
        <v>00600881</v>
      </c>
      <c r="C535" t="s">
        <v>6</v>
      </c>
    </row>
    <row r="536" spans="1:3" x14ac:dyDescent="0.25">
      <c r="A536">
        <v>530</v>
      </c>
      <c r="B536" t="str">
        <f>"00325247"</f>
        <v>00325247</v>
      </c>
      <c r="C536" t="s">
        <v>6</v>
      </c>
    </row>
    <row r="537" spans="1:3" x14ac:dyDescent="0.25">
      <c r="A537">
        <v>531</v>
      </c>
      <c r="B537" t="str">
        <f>"00669286"</f>
        <v>00669286</v>
      </c>
      <c r="C537" t="s">
        <v>6</v>
      </c>
    </row>
    <row r="538" spans="1:3" x14ac:dyDescent="0.25">
      <c r="A538">
        <v>532</v>
      </c>
      <c r="B538" t="str">
        <f>"00680837"</f>
        <v>00680837</v>
      </c>
      <c r="C538" t="s">
        <v>6</v>
      </c>
    </row>
    <row r="539" spans="1:3" x14ac:dyDescent="0.25">
      <c r="A539">
        <v>533</v>
      </c>
      <c r="B539" t="str">
        <f>"00236868"</f>
        <v>00236868</v>
      </c>
      <c r="C539" t="s">
        <v>8</v>
      </c>
    </row>
    <row r="540" spans="1:3" x14ac:dyDescent="0.25">
      <c r="A540">
        <v>534</v>
      </c>
      <c r="B540" t="str">
        <f>"00483170"</f>
        <v>00483170</v>
      </c>
      <c r="C540" t="s">
        <v>8</v>
      </c>
    </row>
    <row r="541" spans="1:3" x14ac:dyDescent="0.25">
      <c r="A541">
        <v>535</v>
      </c>
      <c r="B541" t="str">
        <f>"00490040"</f>
        <v>00490040</v>
      </c>
      <c r="C541" t="s">
        <v>8</v>
      </c>
    </row>
    <row r="542" spans="1:3" x14ac:dyDescent="0.25">
      <c r="A542">
        <v>536</v>
      </c>
      <c r="B542" t="str">
        <f>"00530722"</f>
        <v>00530722</v>
      </c>
      <c r="C542" t="s">
        <v>8</v>
      </c>
    </row>
    <row r="543" spans="1:3" x14ac:dyDescent="0.25">
      <c r="A543">
        <v>537</v>
      </c>
      <c r="B543" t="str">
        <f>"00532649"</f>
        <v>00532649</v>
      </c>
      <c r="C543" t="s">
        <v>6</v>
      </c>
    </row>
    <row r="544" spans="1:3" x14ac:dyDescent="0.25">
      <c r="A544">
        <v>538</v>
      </c>
      <c r="B544" t="str">
        <f>"00681256"</f>
        <v>00681256</v>
      </c>
      <c r="C544" t="s">
        <v>8</v>
      </c>
    </row>
    <row r="545" spans="1:3" x14ac:dyDescent="0.25">
      <c r="A545">
        <v>539</v>
      </c>
      <c r="B545" t="str">
        <f>"00656840"</f>
        <v>00656840</v>
      </c>
      <c r="C545" t="s">
        <v>6</v>
      </c>
    </row>
    <row r="546" spans="1:3" x14ac:dyDescent="0.25">
      <c r="A546">
        <v>540</v>
      </c>
      <c r="B546" t="str">
        <f>"00479713"</f>
        <v>00479713</v>
      </c>
      <c r="C546" t="s">
        <v>6</v>
      </c>
    </row>
    <row r="547" spans="1:3" x14ac:dyDescent="0.25">
      <c r="A547">
        <v>541</v>
      </c>
      <c r="B547" t="str">
        <f>"00594354"</f>
        <v>00594354</v>
      </c>
      <c r="C547" t="s">
        <v>6</v>
      </c>
    </row>
    <row r="548" spans="1:3" x14ac:dyDescent="0.25">
      <c r="A548">
        <v>542</v>
      </c>
      <c r="B548" t="str">
        <f>"00128662"</f>
        <v>00128662</v>
      </c>
      <c r="C548" t="s">
        <v>6</v>
      </c>
    </row>
    <row r="549" spans="1:3" x14ac:dyDescent="0.25">
      <c r="A549">
        <v>543</v>
      </c>
      <c r="B549" t="str">
        <f>"00666519"</f>
        <v>00666519</v>
      </c>
      <c r="C549" t="s">
        <v>6</v>
      </c>
    </row>
    <row r="550" spans="1:3" x14ac:dyDescent="0.25">
      <c r="A550">
        <v>544</v>
      </c>
      <c r="B550" t="str">
        <f>"00118496"</f>
        <v>00118496</v>
      </c>
      <c r="C550" t="s">
        <v>8</v>
      </c>
    </row>
    <row r="551" spans="1:3" x14ac:dyDescent="0.25">
      <c r="A551">
        <v>545</v>
      </c>
      <c r="B551" t="str">
        <f>"00389126"</f>
        <v>00389126</v>
      </c>
      <c r="C551" t="s">
        <v>6</v>
      </c>
    </row>
    <row r="552" spans="1:3" x14ac:dyDescent="0.25">
      <c r="A552">
        <v>546</v>
      </c>
      <c r="B552" t="str">
        <f>"00123635"</f>
        <v>00123635</v>
      </c>
      <c r="C552" t="s">
        <v>6</v>
      </c>
    </row>
    <row r="553" spans="1:3" x14ac:dyDescent="0.25">
      <c r="A553">
        <v>547</v>
      </c>
      <c r="B553" t="str">
        <f>"00532380"</f>
        <v>00532380</v>
      </c>
      <c r="C553" t="s">
        <v>8</v>
      </c>
    </row>
    <row r="554" spans="1:3" x14ac:dyDescent="0.25">
      <c r="A554">
        <v>548</v>
      </c>
      <c r="B554" t="str">
        <f>"200803000931"</f>
        <v>200803000931</v>
      </c>
      <c r="C554" t="s">
        <v>8</v>
      </c>
    </row>
    <row r="555" spans="1:3" x14ac:dyDescent="0.25">
      <c r="A555">
        <v>549</v>
      </c>
      <c r="B555" t="str">
        <f>"00666191"</f>
        <v>00666191</v>
      </c>
      <c r="C555" t="s">
        <v>6</v>
      </c>
    </row>
    <row r="556" spans="1:3" x14ac:dyDescent="0.25">
      <c r="A556">
        <v>550</v>
      </c>
      <c r="B556" t="str">
        <f>"201411000993"</f>
        <v>201411000993</v>
      </c>
      <c r="C556" t="str">
        <f>"017"</f>
        <v>017</v>
      </c>
    </row>
    <row r="557" spans="1:3" x14ac:dyDescent="0.25">
      <c r="A557">
        <v>551</v>
      </c>
      <c r="B557" t="str">
        <f>"00610835"</f>
        <v>00610835</v>
      </c>
      <c r="C557" t="s">
        <v>6</v>
      </c>
    </row>
    <row r="558" spans="1:3" x14ac:dyDescent="0.25">
      <c r="A558">
        <v>552</v>
      </c>
      <c r="B558" t="str">
        <f>"00555345"</f>
        <v>00555345</v>
      </c>
      <c r="C558" t="s">
        <v>6</v>
      </c>
    </row>
    <row r="559" spans="1:3" x14ac:dyDescent="0.25">
      <c r="A559">
        <v>553</v>
      </c>
      <c r="B559" t="str">
        <f>"00680705"</f>
        <v>00680705</v>
      </c>
      <c r="C559" t="s">
        <v>8</v>
      </c>
    </row>
    <row r="560" spans="1:3" x14ac:dyDescent="0.25">
      <c r="A560">
        <v>554</v>
      </c>
      <c r="B560" t="str">
        <f>"00227472"</f>
        <v>00227472</v>
      </c>
      <c r="C560" t="s">
        <v>6</v>
      </c>
    </row>
    <row r="561" spans="1:3" x14ac:dyDescent="0.25">
      <c r="A561">
        <v>555</v>
      </c>
      <c r="B561" t="str">
        <f>"00670394"</f>
        <v>00670394</v>
      </c>
      <c r="C561" t="s">
        <v>6</v>
      </c>
    </row>
    <row r="562" spans="1:3" x14ac:dyDescent="0.25">
      <c r="A562">
        <v>556</v>
      </c>
      <c r="B562" t="str">
        <f>"201502002710"</f>
        <v>201502002710</v>
      </c>
      <c r="C562" t="s">
        <v>6</v>
      </c>
    </row>
    <row r="563" spans="1:3" x14ac:dyDescent="0.25">
      <c r="A563">
        <v>557</v>
      </c>
      <c r="B563" t="str">
        <f>"00592258"</f>
        <v>00592258</v>
      </c>
      <c r="C563" t="s">
        <v>8</v>
      </c>
    </row>
    <row r="564" spans="1:3" x14ac:dyDescent="0.25">
      <c r="A564">
        <v>558</v>
      </c>
      <c r="B564" t="str">
        <f>"00515051"</f>
        <v>00515051</v>
      </c>
      <c r="C564" t="s">
        <v>6</v>
      </c>
    </row>
    <row r="565" spans="1:3" x14ac:dyDescent="0.25">
      <c r="A565">
        <v>559</v>
      </c>
      <c r="B565" t="str">
        <f>"00176234"</f>
        <v>00176234</v>
      </c>
      <c r="C565" t="s">
        <v>6</v>
      </c>
    </row>
    <row r="566" spans="1:3" x14ac:dyDescent="0.25">
      <c r="A566">
        <v>560</v>
      </c>
      <c r="B566" t="str">
        <f>"00670741"</f>
        <v>00670741</v>
      </c>
      <c r="C566" t="s">
        <v>6</v>
      </c>
    </row>
    <row r="567" spans="1:3" x14ac:dyDescent="0.25">
      <c r="A567">
        <v>561</v>
      </c>
      <c r="B567" t="str">
        <f>"00494880"</f>
        <v>00494880</v>
      </c>
      <c r="C567" t="s">
        <v>6</v>
      </c>
    </row>
    <row r="568" spans="1:3" x14ac:dyDescent="0.25">
      <c r="A568">
        <v>562</v>
      </c>
      <c r="B568" t="str">
        <f>"00480734"</f>
        <v>00480734</v>
      </c>
      <c r="C568" t="s">
        <v>6</v>
      </c>
    </row>
    <row r="569" spans="1:3" x14ac:dyDescent="0.25">
      <c r="A569">
        <v>563</v>
      </c>
      <c r="B569" t="str">
        <f>"201412000578"</f>
        <v>201412000578</v>
      </c>
      <c r="C569" t="s">
        <v>8</v>
      </c>
    </row>
    <row r="570" spans="1:3" x14ac:dyDescent="0.25">
      <c r="A570">
        <v>564</v>
      </c>
      <c r="B570" t="str">
        <f>"201304003441"</f>
        <v>201304003441</v>
      </c>
      <c r="C570" t="s">
        <v>8</v>
      </c>
    </row>
    <row r="571" spans="1:3" x14ac:dyDescent="0.25">
      <c r="A571">
        <v>565</v>
      </c>
      <c r="B571" t="str">
        <f>"00500031"</f>
        <v>00500031</v>
      </c>
      <c r="C571" t="s">
        <v>8</v>
      </c>
    </row>
    <row r="572" spans="1:3" x14ac:dyDescent="0.25">
      <c r="A572">
        <v>566</v>
      </c>
      <c r="B572" t="str">
        <f>"201506000025"</f>
        <v>201506000025</v>
      </c>
      <c r="C572" t="s">
        <v>6</v>
      </c>
    </row>
    <row r="573" spans="1:3" x14ac:dyDescent="0.25">
      <c r="A573">
        <v>567</v>
      </c>
      <c r="B573" t="str">
        <f>"00680100"</f>
        <v>00680100</v>
      </c>
      <c r="C573" t="s">
        <v>6</v>
      </c>
    </row>
    <row r="574" spans="1:3" x14ac:dyDescent="0.25">
      <c r="A574">
        <v>568</v>
      </c>
      <c r="B574" t="str">
        <f>"00175033"</f>
        <v>00175033</v>
      </c>
      <c r="C574" t="s">
        <v>8</v>
      </c>
    </row>
    <row r="575" spans="1:3" x14ac:dyDescent="0.25">
      <c r="A575">
        <v>569</v>
      </c>
      <c r="B575" t="str">
        <f>"00668557"</f>
        <v>00668557</v>
      </c>
      <c r="C575" t="s">
        <v>6</v>
      </c>
    </row>
    <row r="576" spans="1:3" x14ac:dyDescent="0.25">
      <c r="A576">
        <v>570</v>
      </c>
      <c r="B576" t="str">
        <f>"200802004676"</f>
        <v>200802004676</v>
      </c>
      <c r="C576" t="s">
        <v>6</v>
      </c>
    </row>
    <row r="577" spans="1:3" x14ac:dyDescent="0.25">
      <c r="A577">
        <v>571</v>
      </c>
      <c r="B577" t="str">
        <f>"00455933"</f>
        <v>00455933</v>
      </c>
      <c r="C577" t="s">
        <v>6</v>
      </c>
    </row>
    <row r="578" spans="1:3" x14ac:dyDescent="0.25">
      <c r="A578">
        <v>572</v>
      </c>
      <c r="B578" t="str">
        <f>"201406008123"</f>
        <v>201406008123</v>
      </c>
      <c r="C578" t="s">
        <v>6</v>
      </c>
    </row>
    <row r="579" spans="1:3" x14ac:dyDescent="0.25">
      <c r="A579">
        <v>573</v>
      </c>
      <c r="B579" t="str">
        <f>"201406012380"</f>
        <v>201406012380</v>
      </c>
      <c r="C579" t="s">
        <v>8</v>
      </c>
    </row>
    <row r="580" spans="1:3" x14ac:dyDescent="0.25">
      <c r="A580">
        <v>574</v>
      </c>
      <c r="B580" t="str">
        <f>"00531047"</f>
        <v>00531047</v>
      </c>
      <c r="C580" t="s">
        <v>6</v>
      </c>
    </row>
    <row r="581" spans="1:3" x14ac:dyDescent="0.25">
      <c r="A581">
        <v>575</v>
      </c>
      <c r="B581" t="str">
        <f>"00612463"</f>
        <v>00612463</v>
      </c>
      <c r="C581" t="s">
        <v>9</v>
      </c>
    </row>
    <row r="582" spans="1:3" x14ac:dyDescent="0.25">
      <c r="A582">
        <v>576</v>
      </c>
      <c r="B582" t="str">
        <f>"00530500"</f>
        <v>00530500</v>
      </c>
      <c r="C582" t="s">
        <v>6</v>
      </c>
    </row>
    <row r="583" spans="1:3" x14ac:dyDescent="0.25">
      <c r="A583">
        <v>577</v>
      </c>
      <c r="B583" t="str">
        <f>"00531754"</f>
        <v>00531754</v>
      </c>
      <c r="C583" t="s">
        <v>8</v>
      </c>
    </row>
    <row r="584" spans="1:3" x14ac:dyDescent="0.25">
      <c r="A584">
        <v>578</v>
      </c>
      <c r="B584" t="str">
        <f>"00541144"</f>
        <v>00541144</v>
      </c>
      <c r="C584" t="s">
        <v>6</v>
      </c>
    </row>
    <row r="585" spans="1:3" x14ac:dyDescent="0.25">
      <c r="A585">
        <v>579</v>
      </c>
      <c r="B585" t="str">
        <f>"00636578"</f>
        <v>00636578</v>
      </c>
      <c r="C585" t="s">
        <v>6</v>
      </c>
    </row>
    <row r="586" spans="1:3" x14ac:dyDescent="0.25">
      <c r="A586">
        <v>580</v>
      </c>
      <c r="B586" t="str">
        <f>"00672271"</f>
        <v>00672271</v>
      </c>
      <c r="C586" t="s">
        <v>6</v>
      </c>
    </row>
    <row r="587" spans="1:3" x14ac:dyDescent="0.25">
      <c r="A587">
        <v>581</v>
      </c>
      <c r="B587" t="str">
        <f>"00679185"</f>
        <v>00679185</v>
      </c>
      <c r="C587" t="s">
        <v>6</v>
      </c>
    </row>
    <row r="588" spans="1:3" x14ac:dyDescent="0.25">
      <c r="A588">
        <v>582</v>
      </c>
      <c r="B588" t="str">
        <f>"00125628"</f>
        <v>00125628</v>
      </c>
      <c r="C588" t="s">
        <v>8</v>
      </c>
    </row>
    <row r="589" spans="1:3" x14ac:dyDescent="0.25">
      <c r="A589">
        <v>583</v>
      </c>
      <c r="B589" t="str">
        <f>"00647539"</f>
        <v>00647539</v>
      </c>
      <c r="C589" t="s">
        <v>9</v>
      </c>
    </row>
    <row r="590" spans="1:3" x14ac:dyDescent="0.25">
      <c r="A590">
        <v>584</v>
      </c>
      <c r="B590" t="str">
        <f>"201602000295"</f>
        <v>201602000295</v>
      </c>
      <c r="C590" t="s">
        <v>6</v>
      </c>
    </row>
    <row r="591" spans="1:3" x14ac:dyDescent="0.25">
      <c r="A591">
        <v>585</v>
      </c>
      <c r="B591" t="str">
        <f>"00667562"</f>
        <v>00667562</v>
      </c>
      <c r="C591" t="s">
        <v>6</v>
      </c>
    </row>
    <row r="592" spans="1:3" x14ac:dyDescent="0.25">
      <c r="A592">
        <v>586</v>
      </c>
      <c r="B592" t="str">
        <f>"201403000148"</f>
        <v>201403000148</v>
      </c>
      <c r="C592" t="s">
        <v>8</v>
      </c>
    </row>
    <row r="593" spans="1:3" x14ac:dyDescent="0.25">
      <c r="A593">
        <v>587</v>
      </c>
      <c r="B593" t="str">
        <f>"00680795"</f>
        <v>00680795</v>
      </c>
      <c r="C593" t="s">
        <v>6</v>
      </c>
    </row>
    <row r="594" spans="1:3" x14ac:dyDescent="0.25">
      <c r="A594">
        <v>588</v>
      </c>
      <c r="B594" t="str">
        <f>"00452064"</f>
        <v>00452064</v>
      </c>
      <c r="C594" t="s">
        <v>6</v>
      </c>
    </row>
    <row r="595" spans="1:3" x14ac:dyDescent="0.25">
      <c r="A595">
        <v>589</v>
      </c>
      <c r="B595" t="str">
        <f>"00185030"</f>
        <v>00185030</v>
      </c>
      <c r="C595" t="s">
        <v>6</v>
      </c>
    </row>
    <row r="596" spans="1:3" x14ac:dyDescent="0.25">
      <c r="A596">
        <v>590</v>
      </c>
      <c r="B596" t="str">
        <f>"00297635"</f>
        <v>00297635</v>
      </c>
      <c r="C596" t="s">
        <v>6</v>
      </c>
    </row>
    <row r="597" spans="1:3" x14ac:dyDescent="0.25">
      <c r="A597">
        <v>591</v>
      </c>
      <c r="B597" t="str">
        <f>"201406007772"</f>
        <v>201406007772</v>
      </c>
      <c r="C597" t="s">
        <v>6</v>
      </c>
    </row>
    <row r="598" spans="1:3" x14ac:dyDescent="0.25">
      <c r="A598">
        <v>592</v>
      </c>
      <c r="B598" t="str">
        <f>"00674170"</f>
        <v>00674170</v>
      </c>
      <c r="C598" t="s">
        <v>8</v>
      </c>
    </row>
    <row r="599" spans="1:3" x14ac:dyDescent="0.25">
      <c r="A599">
        <v>593</v>
      </c>
      <c r="B599" t="str">
        <f>"00691268"</f>
        <v>00691268</v>
      </c>
      <c r="C599" t="s">
        <v>6</v>
      </c>
    </row>
    <row r="600" spans="1:3" x14ac:dyDescent="0.25">
      <c r="A600">
        <v>594</v>
      </c>
      <c r="B600" t="str">
        <f>"200801000921"</f>
        <v>200801000921</v>
      </c>
      <c r="C600" t="s">
        <v>8</v>
      </c>
    </row>
    <row r="601" spans="1:3" x14ac:dyDescent="0.25">
      <c r="A601">
        <v>595</v>
      </c>
      <c r="B601" t="str">
        <f>"00676012"</f>
        <v>00676012</v>
      </c>
      <c r="C601" t="s">
        <v>6</v>
      </c>
    </row>
    <row r="602" spans="1:3" x14ac:dyDescent="0.25">
      <c r="A602">
        <v>596</v>
      </c>
      <c r="B602" t="str">
        <f>"00496130"</f>
        <v>00496130</v>
      </c>
      <c r="C602" t="s">
        <v>6</v>
      </c>
    </row>
    <row r="603" spans="1:3" x14ac:dyDescent="0.25">
      <c r="A603">
        <v>597</v>
      </c>
      <c r="B603" t="str">
        <f>"00531187"</f>
        <v>00531187</v>
      </c>
      <c r="C603" t="s">
        <v>8</v>
      </c>
    </row>
    <row r="604" spans="1:3" x14ac:dyDescent="0.25">
      <c r="A604">
        <v>598</v>
      </c>
      <c r="B604" t="str">
        <f>"00481910"</f>
        <v>00481910</v>
      </c>
      <c r="C604" t="s">
        <v>6</v>
      </c>
    </row>
    <row r="605" spans="1:3" x14ac:dyDescent="0.25">
      <c r="A605">
        <v>599</v>
      </c>
      <c r="B605" t="str">
        <f>"00017968"</f>
        <v>00017968</v>
      </c>
      <c r="C605" t="s">
        <v>8</v>
      </c>
    </row>
    <row r="606" spans="1:3" x14ac:dyDescent="0.25">
      <c r="A606">
        <v>600</v>
      </c>
      <c r="B606" t="str">
        <f>"00163757"</f>
        <v>00163757</v>
      </c>
      <c r="C606" t="s">
        <v>6</v>
      </c>
    </row>
    <row r="607" spans="1:3" x14ac:dyDescent="0.25">
      <c r="A607">
        <v>601</v>
      </c>
      <c r="B607" t="str">
        <f>"00676224"</f>
        <v>00676224</v>
      </c>
      <c r="C607" t="s">
        <v>8</v>
      </c>
    </row>
    <row r="608" spans="1:3" x14ac:dyDescent="0.25">
      <c r="A608">
        <v>602</v>
      </c>
      <c r="B608" t="str">
        <f>"00611777"</f>
        <v>00611777</v>
      </c>
      <c r="C608" t="s">
        <v>6</v>
      </c>
    </row>
    <row r="609" spans="1:3" x14ac:dyDescent="0.25">
      <c r="A609">
        <v>603</v>
      </c>
      <c r="B609" t="str">
        <f>"00679065"</f>
        <v>00679065</v>
      </c>
      <c r="C609" t="s">
        <v>8</v>
      </c>
    </row>
    <row r="610" spans="1:3" x14ac:dyDescent="0.25">
      <c r="A610">
        <v>604</v>
      </c>
      <c r="B610" t="str">
        <f>"00673779"</f>
        <v>00673779</v>
      </c>
      <c r="C610" t="s">
        <v>8</v>
      </c>
    </row>
    <row r="611" spans="1:3" x14ac:dyDescent="0.25">
      <c r="A611">
        <v>605</v>
      </c>
      <c r="B611" t="str">
        <f>"00649108"</f>
        <v>00649108</v>
      </c>
      <c r="C611" t="s">
        <v>6</v>
      </c>
    </row>
    <row r="612" spans="1:3" x14ac:dyDescent="0.25">
      <c r="A612">
        <v>606</v>
      </c>
      <c r="B612" t="str">
        <f>"00488337"</f>
        <v>00488337</v>
      </c>
      <c r="C612" t="s">
        <v>6</v>
      </c>
    </row>
    <row r="613" spans="1:3" x14ac:dyDescent="0.25">
      <c r="A613">
        <v>607</v>
      </c>
      <c r="B613" t="str">
        <f>"00240076"</f>
        <v>00240076</v>
      </c>
      <c r="C613" t="s">
        <v>6</v>
      </c>
    </row>
    <row r="614" spans="1:3" x14ac:dyDescent="0.25">
      <c r="A614">
        <v>608</v>
      </c>
      <c r="B614" t="str">
        <f>"00228206"</f>
        <v>00228206</v>
      </c>
      <c r="C614" t="s">
        <v>6</v>
      </c>
    </row>
    <row r="615" spans="1:3" x14ac:dyDescent="0.25">
      <c r="A615">
        <v>609</v>
      </c>
      <c r="B615" t="str">
        <f>"200802000903"</f>
        <v>200802000903</v>
      </c>
      <c r="C615" t="s">
        <v>8</v>
      </c>
    </row>
    <row r="616" spans="1:3" x14ac:dyDescent="0.25">
      <c r="A616">
        <v>610</v>
      </c>
      <c r="B616" t="str">
        <f>"200801004660"</f>
        <v>200801004660</v>
      </c>
      <c r="C616" t="s">
        <v>8</v>
      </c>
    </row>
    <row r="617" spans="1:3" x14ac:dyDescent="0.25">
      <c r="A617">
        <v>611</v>
      </c>
      <c r="B617" t="str">
        <f>"00668592"</f>
        <v>00668592</v>
      </c>
      <c r="C617" t="s">
        <v>6</v>
      </c>
    </row>
    <row r="618" spans="1:3" x14ac:dyDescent="0.25">
      <c r="A618">
        <v>612</v>
      </c>
      <c r="B618" t="str">
        <f>"00557788"</f>
        <v>00557788</v>
      </c>
      <c r="C618" t="s">
        <v>6</v>
      </c>
    </row>
    <row r="619" spans="1:3" x14ac:dyDescent="0.25">
      <c r="A619">
        <v>613</v>
      </c>
      <c r="B619" t="str">
        <f>"00075239"</f>
        <v>00075239</v>
      </c>
      <c r="C619" t="s">
        <v>8</v>
      </c>
    </row>
    <row r="620" spans="1:3" x14ac:dyDescent="0.25">
      <c r="A620">
        <v>614</v>
      </c>
      <c r="B620" t="str">
        <f>"00012139"</f>
        <v>00012139</v>
      </c>
      <c r="C620" t="s">
        <v>6</v>
      </c>
    </row>
    <row r="621" spans="1:3" x14ac:dyDescent="0.25">
      <c r="A621">
        <v>615</v>
      </c>
      <c r="B621" t="str">
        <f>"201401001379"</f>
        <v>201401001379</v>
      </c>
      <c r="C621" t="s">
        <v>6</v>
      </c>
    </row>
    <row r="622" spans="1:3" x14ac:dyDescent="0.25">
      <c r="A622">
        <v>616</v>
      </c>
      <c r="B622" t="str">
        <f>"00547937"</f>
        <v>00547937</v>
      </c>
      <c r="C622" t="s">
        <v>6</v>
      </c>
    </row>
    <row r="623" spans="1:3" x14ac:dyDescent="0.25">
      <c r="A623">
        <v>617</v>
      </c>
      <c r="B623" t="str">
        <f>"00607674"</f>
        <v>00607674</v>
      </c>
      <c r="C623" t="s">
        <v>6</v>
      </c>
    </row>
    <row r="624" spans="1:3" x14ac:dyDescent="0.25">
      <c r="A624">
        <v>618</v>
      </c>
      <c r="B624" t="str">
        <f>"00014525"</f>
        <v>00014525</v>
      </c>
      <c r="C624" t="s">
        <v>6</v>
      </c>
    </row>
    <row r="625" spans="1:3" x14ac:dyDescent="0.25">
      <c r="A625">
        <v>619</v>
      </c>
      <c r="B625" t="str">
        <f>"00107992"</f>
        <v>00107992</v>
      </c>
      <c r="C625" t="s">
        <v>8</v>
      </c>
    </row>
    <row r="626" spans="1:3" x14ac:dyDescent="0.25">
      <c r="A626">
        <v>620</v>
      </c>
      <c r="B626" t="str">
        <f>"00667101"</f>
        <v>00667101</v>
      </c>
      <c r="C626" t="s">
        <v>6</v>
      </c>
    </row>
    <row r="627" spans="1:3" x14ac:dyDescent="0.25">
      <c r="A627">
        <v>621</v>
      </c>
      <c r="B627" t="str">
        <f>"00557914"</f>
        <v>00557914</v>
      </c>
      <c r="C627" t="s">
        <v>8</v>
      </c>
    </row>
    <row r="628" spans="1:3" x14ac:dyDescent="0.25">
      <c r="A628">
        <v>622</v>
      </c>
      <c r="B628" t="str">
        <f>"00675827"</f>
        <v>00675827</v>
      </c>
      <c r="C628" t="s">
        <v>8</v>
      </c>
    </row>
    <row r="629" spans="1:3" x14ac:dyDescent="0.25">
      <c r="A629">
        <v>623</v>
      </c>
      <c r="B629" t="str">
        <f>"201504004299"</f>
        <v>201504004299</v>
      </c>
      <c r="C629" t="s">
        <v>6</v>
      </c>
    </row>
    <row r="630" spans="1:3" x14ac:dyDescent="0.25">
      <c r="A630">
        <v>624</v>
      </c>
      <c r="B630" t="str">
        <f>"00103792"</f>
        <v>00103792</v>
      </c>
      <c r="C630" t="s">
        <v>8</v>
      </c>
    </row>
    <row r="631" spans="1:3" x14ac:dyDescent="0.25">
      <c r="A631">
        <v>625</v>
      </c>
      <c r="B631" t="str">
        <f>"00472937"</f>
        <v>00472937</v>
      </c>
      <c r="C631" t="s">
        <v>6</v>
      </c>
    </row>
    <row r="632" spans="1:3" x14ac:dyDescent="0.25">
      <c r="A632">
        <v>626</v>
      </c>
      <c r="B632" t="str">
        <f>"201406011381"</f>
        <v>201406011381</v>
      </c>
      <c r="C632" t="s">
        <v>6</v>
      </c>
    </row>
    <row r="633" spans="1:3" x14ac:dyDescent="0.25">
      <c r="A633">
        <v>627</v>
      </c>
      <c r="B633" t="str">
        <f>"00533430"</f>
        <v>00533430</v>
      </c>
      <c r="C633" t="s">
        <v>6</v>
      </c>
    </row>
    <row r="634" spans="1:3" x14ac:dyDescent="0.25">
      <c r="A634">
        <v>628</v>
      </c>
      <c r="B634" t="str">
        <f>"00549972"</f>
        <v>00549972</v>
      </c>
      <c r="C634" t="s">
        <v>6</v>
      </c>
    </row>
    <row r="635" spans="1:3" x14ac:dyDescent="0.25">
      <c r="A635">
        <v>629</v>
      </c>
      <c r="B635" t="str">
        <f>"00018433"</f>
        <v>00018433</v>
      </c>
      <c r="C635" t="s">
        <v>8</v>
      </c>
    </row>
    <row r="636" spans="1:3" x14ac:dyDescent="0.25">
      <c r="A636">
        <v>630</v>
      </c>
      <c r="B636" t="str">
        <f>"00495103"</f>
        <v>00495103</v>
      </c>
      <c r="C636" t="s">
        <v>8</v>
      </c>
    </row>
    <row r="637" spans="1:3" x14ac:dyDescent="0.25">
      <c r="A637">
        <v>631</v>
      </c>
      <c r="B637" t="str">
        <f>"00672639"</f>
        <v>00672639</v>
      </c>
      <c r="C637" t="s">
        <v>6</v>
      </c>
    </row>
    <row r="638" spans="1:3" x14ac:dyDescent="0.25">
      <c r="A638">
        <v>632</v>
      </c>
      <c r="B638" t="str">
        <f>"00657927"</f>
        <v>00657927</v>
      </c>
      <c r="C638" t="s">
        <v>8</v>
      </c>
    </row>
    <row r="639" spans="1:3" x14ac:dyDescent="0.25">
      <c r="A639">
        <v>633</v>
      </c>
      <c r="B639" t="str">
        <f>"00163517"</f>
        <v>00163517</v>
      </c>
      <c r="C639" t="s">
        <v>8</v>
      </c>
    </row>
    <row r="640" spans="1:3" x14ac:dyDescent="0.25">
      <c r="A640">
        <v>634</v>
      </c>
      <c r="B640" t="str">
        <f>"00125015"</f>
        <v>00125015</v>
      </c>
      <c r="C640" t="s">
        <v>8</v>
      </c>
    </row>
    <row r="641" spans="1:3" x14ac:dyDescent="0.25">
      <c r="A641">
        <v>635</v>
      </c>
      <c r="B641" t="str">
        <f>"00125281"</f>
        <v>00125281</v>
      </c>
      <c r="C641" t="s">
        <v>8</v>
      </c>
    </row>
    <row r="642" spans="1:3" x14ac:dyDescent="0.25">
      <c r="A642">
        <v>636</v>
      </c>
      <c r="B642" t="str">
        <f>"00080349"</f>
        <v>00080349</v>
      </c>
      <c r="C642" t="s">
        <v>8</v>
      </c>
    </row>
    <row r="643" spans="1:3" x14ac:dyDescent="0.25">
      <c r="A643">
        <v>637</v>
      </c>
      <c r="B643" t="str">
        <f>"00687394"</f>
        <v>00687394</v>
      </c>
      <c r="C643" t="s">
        <v>6</v>
      </c>
    </row>
    <row r="644" spans="1:3" x14ac:dyDescent="0.25">
      <c r="A644">
        <v>638</v>
      </c>
      <c r="B644" t="str">
        <f>"201304001834"</f>
        <v>201304001834</v>
      </c>
      <c r="C644" t="s">
        <v>6</v>
      </c>
    </row>
    <row r="645" spans="1:3" x14ac:dyDescent="0.25">
      <c r="A645">
        <v>639</v>
      </c>
      <c r="B645" t="str">
        <f>"00672254"</f>
        <v>00672254</v>
      </c>
      <c r="C645" t="s">
        <v>8</v>
      </c>
    </row>
    <row r="646" spans="1:3" x14ac:dyDescent="0.25">
      <c r="A646">
        <v>640</v>
      </c>
      <c r="B646" t="str">
        <f>"00114002"</f>
        <v>00114002</v>
      </c>
      <c r="C646" t="s">
        <v>6</v>
      </c>
    </row>
    <row r="647" spans="1:3" x14ac:dyDescent="0.25">
      <c r="A647">
        <v>641</v>
      </c>
      <c r="B647" t="str">
        <f>"201502000488"</f>
        <v>201502000488</v>
      </c>
      <c r="C647" t="s">
        <v>6</v>
      </c>
    </row>
    <row r="648" spans="1:3" x14ac:dyDescent="0.25">
      <c r="A648">
        <v>642</v>
      </c>
      <c r="B648" t="str">
        <f>"00488005"</f>
        <v>00488005</v>
      </c>
      <c r="C648" t="s">
        <v>6</v>
      </c>
    </row>
    <row r="649" spans="1:3" x14ac:dyDescent="0.25">
      <c r="A649">
        <v>643</v>
      </c>
      <c r="B649" t="str">
        <f>"00502023"</f>
        <v>00502023</v>
      </c>
      <c r="C649" t="s">
        <v>6</v>
      </c>
    </row>
    <row r="650" spans="1:3" x14ac:dyDescent="0.25">
      <c r="A650">
        <v>644</v>
      </c>
      <c r="B650" t="str">
        <f>"00558103"</f>
        <v>00558103</v>
      </c>
      <c r="C650" t="s">
        <v>8</v>
      </c>
    </row>
    <row r="651" spans="1:3" x14ac:dyDescent="0.25">
      <c r="A651">
        <v>645</v>
      </c>
      <c r="B651" t="str">
        <f>"00525419"</f>
        <v>00525419</v>
      </c>
      <c r="C651" t="s">
        <v>8</v>
      </c>
    </row>
    <row r="652" spans="1:3" x14ac:dyDescent="0.25">
      <c r="A652">
        <v>646</v>
      </c>
      <c r="B652" t="str">
        <f>"00160730"</f>
        <v>00160730</v>
      </c>
      <c r="C652" t="s">
        <v>6</v>
      </c>
    </row>
    <row r="653" spans="1:3" x14ac:dyDescent="0.25">
      <c r="A653">
        <v>647</v>
      </c>
      <c r="B653" t="str">
        <f>"00163957"</f>
        <v>00163957</v>
      </c>
      <c r="C653" t="s">
        <v>6</v>
      </c>
    </row>
    <row r="654" spans="1:3" x14ac:dyDescent="0.25">
      <c r="A654">
        <v>648</v>
      </c>
      <c r="B654" t="str">
        <f>"00451036"</f>
        <v>00451036</v>
      </c>
      <c r="C654" t="s">
        <v>6</v>
      </c>
    </row>
    <row r="655" spans="1:3" x14ac:dyDescent="0.25">
      <c r="A655">
        <v>649</v>
      </c>
      <c r="B655" t="str">
        <f>"00129182"</f>
        <v>00129182</v>
      </c>
      <c r="C655" t="s">
        <v>8</v>
      </c>
    </row>
    <row r="656" spans="1:3" x14ac:dyDescent="0.25">
      <c r="A656">
        <v>650</v>
      </c>
      <c r="B656" t="str">
        <f>"00689744"</f>
        <v>00689744</v>
      </c>
      <c r="C656" t="s">
        <v>11</v>
      </c>
    </row>
    <row r="657" spans="1:3" x14ac:dyDescent="0.25">
      <c r="A657">
        <v>651</v>
      </c>
      <c r="B657" t="str">
        <f>"00542627"</f>
        <v>00542627</v>
      </c>
      <c r="C657" t="s">
        <v>6</v>
      </c>
    </row>
    <row r="658" spans="1:3" x14ac:dyDescent="0.25">
      <c r="A658">
        <v>652</v>
      </c>
      <c r="B658" t="str">
        <f>"00530567"</f>
        <v>00530567</v>
      </c>
      <c r="C658" t="s">
        <v>8</v>
      </c>
    </row>
    <row r="659" spans="1:3" x14ac:dyDescent="0.25">
      <c r="A659">
        <v>653</v>
      </c>
      <c r="B659" t="str">
        <f>"00681941"</f>
        <v>00681941</v>
      </c>
      <c r="C659" t="s">
        <v>6</v>
      </c>
    </row>
    <row r="660" spans="1:3" x14ac:dyDescent="0.25">
      <c r="A660">
        <v>654</v>
      </c>
      <c r="B660" t="str">
        <f>"00084659"</f>
        <v>00084659</v>
      </c>
      <c r="C660" t="s">
        <v>12</v>
      </c>
    </row>
    <row r="661" spans="1:3" x14ac:dyDescent="0.25">
      <c r="A661">
        <v>655</v>
      </c>
      <c r="B661" t="str">
        <f>"00123384"</f>
        <v>00123384</v>
      </c>
      <c r="C661" t="s">
        <v>6</v>
      </c>
    </row>
    <row r="662" spans="1:3" x14ac:dyDescent="0.25">
      <c r="A662">
        <v>656</v>
      </c>
      <c r="B662" t="str">
        <f>"201506001545"</f>
        <v>201506001545</v>
      </c>
      <c r="C662" t="s">
        <v>6</v>
      </c>
    </row>
    <row r="663" spans="1:3" x14ac:dyDescent="0.25">
      <c r="A663">
        <v>657</v>
      </c>
      <c r="B663" t="str">
        <f>"00435539"</f>
        <v>00435539</v>
      </c>
      <c r="C663" t="s">
        <v>6</v>
      </c>
    </row>
    <row r="664" spans="1:3" x14ac:dyDescent="0.25">
      <c r="A664">
        <v>658</v>
      </c>
      <c r="B664" t="str">
        <f>"00690730"</f>
        <v>00690730</v>
      </c>
      <c r="C664" t="s">
        <v>8</v>
      </c>
    </row>
    <row r="665" spans="1:3" x14ac:dyDescent="0.25">
      <c r="A665">
        <v>659</v>
      </c>
      <c r="B665" t="str">
        <f>"201506000581"</f>
        <v>201506000581</v>
      </c>
      <c r="C665" t="s">
        <v>6</v>
      </c>
    </row>
    <row r="666" spans="1:3" x14ac:dyDescent="0.25">
      <c r="A666">
        <v>660</v>
      </c>
      <c r="B666" t="str">
        <f>"00530862"</f>
        <v>00530862</v>
      </c>
      <c r="C666" t="s">
        <v>8</v>
      </c>
    </row>
    <row r="667" spans="1:3" x14ac:dyDescent="0.25">
      <c r="A667">
        <v>661</v>
      </c>
      <c r="B667" t="str">
        <f>"00470851"</f>
        <v>00470851</v>
      </c>
      <c r="C667" t="s">
        <v>6</v>
      </c>
    </row>
    <row r="668" spans="1:3" x14ac:dyDescent="0.25">
      <c r="A668">
        <v>662</v>
      </c>
      <c r="B668" t="str">
        <f>"00677381"</f>
        <v>00677381</v>
      </c>
      <c r="C668" t="s">
        <v>6</v>
      </c>
    </row>
    <row r="669" spans="1:3" x14ac:dyDescent="0.25">
      <c r="A669">
        <v>663</v>
      </c>
      <c r="B669" t="str">
        <f>"00437018"</f>
        <v>00437018</v>
      </c>
      <c r="C669" t="s">
        <v>6</v>
      </c>
    </row>
    <row r="670" spans="1:3" x14ac:dyDescent="0.25">
      <c r="A670">
        <v>664</v>
      </c>
      <c r="B670" t="str">
        <f>"00526556"</f>
        <v>00526556</v>
      </c>
      <c r="C670" t="s">
        <v>6</v>
      </c>
    </row>
    <row r="671" spans="1:3" x14ac:dyDescent="0.25">
      <c r="A671">
        <v>665</v>
      </c>
      <c r="B671" t="str">
        <f>"200801007458"</f>
        <v>200801007458</v>
      </c>
      <c r="C671" t="s">
        <v>8</v>
      </c>
    </row>
    <row r="672" spans="1:3" x14ac:dyDescent="0.25">
      <c r="A672">
        <v>666</v>
      </c>
      <c r="B672" t="str">
        <f>"00431353"</f>
        <v>00431353</v>
      </c>
      <c r="C672" t="s">
        <v>6</v>
      </c>
    </row>
    <row r="673" spans="1:3" x14ac:dyDescent="0.25">
      <c r="A673">
        <v>667</v>
      </c>
      <c r="B673" t="str">
        <f>"00534151"</f>
        <v>00534151</v>
      </c>
      <c r="C673" t="s">
        <v>6</v>
      </c>
    </row>
    <row r="674" spans="1:3" x14ac:dyDescent="0.25">
      <c r="A674">
        <v>668</v>
      </c>
      <c r="B674" t="str">
        <f>"00128087"</f>
        <v>00128087</v>
      </c>
      <c r="C674" t="s">
        <v>6</v>
      </c>
    </row>
    <row r="675" spans="1:3" x14ac:dyDescent="0.25">
      <c r="A675">
        <v>669</v>
      </c>
      <c r="B675" t="str">
        <f>"00562928"</f>
        <v>00562928</v>
      </c>
      <c r="C675" t="s">
        <v>6</v>
      </c>
    </row>
    <row r="676" spans="1:3" x14ac:dyDescent="0.25">
      <c r="A676">
        <v>670</v>
      </c>
      <c r="B676" t="str">
        <f>"201011000041"</f>
        <v>201011000041</v>
      </c>
      <c r="C676" t="s">
        <v>8</v>
      </c>
    </row>
    <row r="677" spans="1:3" x14ac:dyDescent="0.25">
      <c r="A677">
        <v>671</v>
      </c>
      <c r="B677" t="str">
        <f>"00114859"</f>
        <v>00114859</v>
      </c>
      <c r="C677" t="s">
        <v>6</v>
      </c>
    </row>
    <row r="678" spans="1:3" x14ac:dyDescent="0.25">
      <c r="A678">
        <v>672</v>
      </c>
      <c r="B678" t="str">
        <f>"00525208"</f>
        <v>00525208</v>
      </c>
      <c r="C678" t="s">
        <v>6</v>
      </c>
    </row>
    <row r="679" spans="1:3" x14ac:dyDescent="0.25">
      <c r="A679">
        <v>673</v>
      </c>
      <c r="B679" t="str">
        <f>"00150694"</f>
        <v>00150694</v>
      </c>
      <c r="C679" t="s">
        <v>8</v>
      </c>
    </row>
    <row r="680" spans="1:3" x14ac:dyDescent="0.25">
      <c r="A680">
        <v>674</v>
      </c>
      <c r="B680" t="str">
        <f>"00634574"</f>
        <v>00634574</v>
      </c>
      <c r="C680" t="s">
        <v>8</v>
      </c>
    </row>
    <row r="681" spans="1:3" x14ac:dyDescent="0.25">
      <c r="A681">
        <v>675</v>
      </c>
      <c r="B681" t="str">
        <f>"00116007"</f>
        <v>00116007</v>
      </c>
      <c r="C681" t="s">
        <v>8</v>
      </c>
    </row>
    <row r="682" spans="1:3" x14ac:dyDescent="0.25">
      <c r="A682">
        <v>676</v>
      </c>
      <c r="B682" t="str">
        <f>"00683905"</f>
        <v>00683905</v>
      </c>
      <c r="C682" t="s">
        <v>8</v>
      </c>
    </row>
    <row r="683" spans="1:3" x14ac:dyDescent="0.25">
      <c r="A683">
        <v>677</v>
      </c>
      <c r="B683" t="str">
        <f>"00682076"</f>
        <v>00682076</v>
      </c>
      <c r="C683" t="s">
        <v>6</v>
      </c>
    </row>
    <row r="684" spans="1:3" x14ac:dyDescent="0.25">
      <c r="A684">
        <v>678</v>
      </c>
      <c r="B684" t="str">
        <f>"201507003482"</f>
        <v>201507003482</v>
      </c>
      <c r="C684" t="s">
        <v>6</v>
      </c>
    </row>
    <row r="685" spans="1:3" x14ac:dyDescent="0.25">
      <c r="A685">
        <v>679</v>
      </c>
      <c r="B685" t="str">
        <f>"00483211"</f>
        <v>00483211</v>
      </c>
      <c r="C685" t="s">
        <v>6</v>
      </c>
    </row>
    <row r="686" spans="1:3" x14ac:dyDescent="0.25">
      <c r="A686">
        <v>680</v>
      </c>
      <c r="B686" t="str">
        <f>"00534305"</f>
        <v>00534305</v>
      </c>
      <c r="C686" t="s">
        <v>8</v>
      </c>
    </row>
    <row r="687" spans="1:3" x14ac:dyDescent="0.25">
      <c r="A687">
        <v>681</v>
      </c>
      <c r="B687" t="str">
        <f>"201406004230"</f>
        <v>201406004230</v>
      </c>
      <c r="C687" t="s">
        <v>8</v>
      </c>
    </row>
    <row r="688" spans="1:3" x14ac:dyDescent="0.25">
      <c r="A688">
        <v>682</v>
      </c>
      <c r="B688" t="str">
        <f>"00657827"</f>
        <v>00657827</v>
      </c>
      <c r="C688" t="s">
        <v>8</v>
      </c>
    </row>
    <row r="689" spans="1:3" x14ac:dyDescent="0.25">
      <c r="A689">
        <v>683</v>
      </c>
      <c r="B689" t="str">
        <f>"00286398"</f>
        <v>00286398</v>
      </c>
      <c r="C689" t="s">
        <v>6</v>
      </c>
    </row>
    <row r="690" spans="1:3" x14ac:dyDescent="0.25">
      <c r="A690">
        <v>684</v>
      </c>
      <c r="B690" t="str">
        <f>"00541528"</f>
        <v>00541528</v>
      </c>
      <c r="C690" t="s">
        <v>6</v>
      </c>
    </row>
    <row r="691" spans="1:3" x14ac:dyDescent="0.25">
      <c r="A691">
        <v>685</v>
      </c>
      <c r="B691" t="str">
        <f>"201406012427"</f>
        <v>201406012427</v>
      </c>
      <c r="C691" t="s">
        <v>6</v>
      </c>
    </row>
    <row r="692" spans="1:3" x14ac:dyDescent="0.25">
      <c r="A692">
        <v>686</v>
      </c>
      <c r="B692" t="str">
        <f>"00212961"</f>
        <v>00212961</v>
      </c>
      <c r="C692" t="s">
        <v>6</v>
      </c>
    </row>
    <row r="693" spans="1:3" x14ac:dyDescent="0.25">
      <c r="A693">
        <v>687</v>
      </c>
      <c r="B693" t="str">
        <f>"00168816"</f>
        <v>00168816</v>
      </c>
      <c r="C693" t="s">
        <v>8</v>
      </c>
    </row>
    <row r="694" spans="1:3" x14ac:dyDescent="0.25">
      <c r="A694">
        <v>688</v>
      </c>
      <c r="B694" t="str">
        <f>"00683303"</f>
        <v>00683303</v>
      </c>
      <c r="C694" t="s">
        <v>6</v>
      </c>
    </row>
    <row r="695" spans="1:3" x14ac:dyDescent="0.25">
      <c r="A695">
        <v>689</v>
      </c>
      <c r="B695" t="str">
        <f>"00503703"</f>
        <v>00503703</v>
      </c>
      <c r="C695" t="s">
        <v>8</v>
      </c>
    </row>
    <row r="696" spans="1:3" x14ac:dyDescent="0.25">
      <c r="A696">
        <v>690</v>
      </c>
      <c r="B696" t="str">
        <f>"00683026"</f>
        <v>00683026</v>
      </c>
      <c r="C696" t="s">
        <v>6</v>
      </c>
    </row>
    <row r="697" spans="1:3" x14ac:dyDescent="0.25">
      <c r="A697">
        <v>691</v>
      </c>
      <c r="B697" t="str">
        <f>"00659863"</f>
        <v>00659863</v>
      </c>
      <c r="C697" t="s">
        <v>6</v>
      </c>
    </row>
    <row r="698" spans="1:3" x14ac:dyDescent="0.25">
      <c r="A698">
        <v>692</v>
      </c>
      <c r="B698" t="str">
        <f>"201409005382"</f>
        <v>201409005382</v>
      </c>
      <c r="C698" t="s">
        <v>6</v>
      </c>
    </row>
    <row r="699" spans="1:3" x14ac:dyDescent="0.25">
      <c r="A699">
        <v>693</v>
      </c>
      <c r="B699" t="str">
        <f>"200902000631"</f>
        <v>200902000631</v>
      </c>
      <c r="C699" t="s">
        <v>8</v>
      </c>
    </row>
    <row r="700" spans="1:3" x14ac:dyDescent="0.25">
      <c r="A700">
        <v>694</v>
      </c>
      <c r="B700" t="str">
        <f>"00532168"</f>
        <v>00532168</v>
      </c>
      <c r="C700" t="s">
        <v>6</v>
      </c>
    </row>
    <row r="701" spans="1:3" x14ac:dyDescent="0.25">
      <c r="A701">
        <v>695</v>
      </c>
      <c r="B701" t="str">
        <f>"200802006214"</f>
        <v>200802006214</v>
      </c>
      <c r="C701" t="s">
        <v>6</v>
      </c>
    </row>
    <row r="702" spans="1:3" x14ac:dyDescent="0.25">
      <c r="A702">
        <v>696</v>
      </c>
      <c r="B702" t="str">
        <f>"00208573"</f>
        <v>00208573</v>
      </c>
      <c r="C702" t="s">
        <v>6</v>
      </c>
    </row>
    <row r="703" spans="1:3" x14ac:dyDescent="0.25">
      <c r="A703">
        <v>697</v>
      </c>
      <c r="B703" t="str">
        <f>"00531569"</f>
        <v>00531569</v>
      </c>
      <c r="C703" t="s">
        <v>6</v>
      </c>
    </row>
    <row r="704" spans="1:3" x14ac:dyDescent="0.25">
      <c r="A704">
        <v>698</v>
      </c>
      <c r="B704" t="str">
        <f>"00523599"</f>
        <v>00523599</v>
      </c>
      <c r="C704" t="s">
        <v>8</v>
      </c>
    </row>
    <row r="705" spans="1:3" x14ac:dyDescent="0.25">
      <c r="A705">
        <v>699</v>
      </c>
      <c r="B705" t="str">
        <f>"00679441"</f>
        <v>00679441</v>
      </c>
      <c r="C705" t="s">
        <v>6</v>
      </c>
    </row>
    <row r="706" spans="1:3" x14ac:dyDescent="0.25">
      <c r="A706">
        <v>700</v>
      </c>
      <c r="B706" t="str">
        <f>"00526819"</f>
        <v>00526819</v>
      </c>
      <c r="C706" t="s">
        <v>6</v>
      </c>
    </row>
    <row r="707" spans="1:3" x14ac:dyDescent="0.25">
      <c r="A707">
        <v>701</v>
      </c>
      <c r="B707" t="str">
        <f>"00164409"</f>
        <v>00164409</v>
      </c>
      <c r="C707" t="s">
        <v>6</v>
      </c>
    </row>
    <row r="708" spans="1:3" x14ac:dyDescent="0.25">
      <c r="A708">
        <v>702</v>
      </c>
      <c r="B708" t="str">
        <f>"00671304"</f>
        <v>00671304</v>
      </c>
      <c r="C708" t="s">
        <v>6</v>
      </c>
    </row>
    <row r="709" spans="1:3" x14ac:dyDescent="0.25">
      <c r="A709">
        <v>703</v>
      </c>
      <c r="B709" t="str">
        <f>"00671713"</f>
        <v>00671713</v>
      </c>
      <c r="C709" t="s">
        <v>6</v>
      </c>
    </row>
    <row r="710" spans="1:3" x14ac:dyDescent="0.25">
      <c r="A710">
        <v>704</v>
      </c>
      <c r="B710" t="str">
        <f>"00598359"</f>
        <v>00598359</v>
      </c>
      <c r="C710" t="s">
        <v>6</v>
      </c>
    </row>
    <row r="711" spans="1:3" x14ac:dyDescent="0.25">
      <c r="A711">
        <v>705</v>
      </c>
      <c r="B711" t="str">
        <f>"00668899"</f>
        <v>00668899</v>
      </c>
      <c r="C711" t="s">
        <v>8</v>
      </c>
    </row>
    <row r="712" spans="1:3" x14ac:dyDescent="0.25">
      <c r="A712">
        <v>706</v>
      </c>
      <c r="B712" t="str">
        <f>"00520146"</f>
        <v>00520146</v>
      </c>
      <c r="C712" t="s">
        <v>8</v>
      </c>
    </row>
    <row r="713" spans="1:3" x14ac:dyDescent="0.25">
      <c r="A713">
        <v>707</v>
      </c>
      <c r="B713" t="str">
        <f>"00509122"</f>
        <v>00509122</v>
      </c>
      <c r="C713" t="s">
        <v>8</v>
      </c>
    </row>
    <row r="714" spans="1:3" x14ac:dyDescent="0.25">
      <c r="A714">
        <v>708</v>
      </c>
      <c r="B714" t="str">
        <f>"00658747"</f>
        <v>00658747</v>
      </c>
      <c r="C714" t="s">
        <v>6</v>
      </c>
    </row>
    <row r="715" spans="1:3" x14ac:dyDescent="0.25">
      <c r="A715">
        <v>709</v>
      </c>
      <c r="B715" t="str">
        <f>"201601001213"</f>
        <v>201601001213</v>
      </c>
      <c r="C715" t="s">
        <v>8</v>
      </c>
    </row>
    <row r="716" spans="1:3" x14ac:dyDescent="0.25">
      <c r="A716">
        <v>710</v>
      </c>
      <c r="B716" t="str">
        <f>"00569727"</f>
        <v>00569727</v>
      </c>
      <c r="C716" t="s">
        <v>6</v>
      </c>
    </row>
    <row r="717" spans="1:3" x14ac:dyDescent="0.25">
      <c r="A717">
        <v>711</v>
      </c>
      <c r="B717" t="str">
        <f>"00522770"</f>
        <v>00522770</v>
      </c>
      <c r="C717" t="s">
        <v>8</v>
      </c>
    </row>
    <row r="718" spans="1:3" x14ac:dyDescent="0.25">
      <c r="A718">
        <v>712</v>
      </c>
      <c r="B718" t="str">
        <f>"00508774"</f>
        <v>00508774</v>
      </c>
      <c r="C718" t="s">
        <v>6</v>
      </c>
    </row>
    <row r="719" spans="1:3" x14ac:dyDescent="0.25">
      <c r="A719">
        <v>713</v>
      </c>
      <c r="B719" t="str">
        <f>"00678331"</f>
        <v>00678331</v>
      </c>
      <c r="C719" t="s">
        <v>6</v>
      </c>
    </row>
    <row r="720" spans="1:3" x14ac:dyDescent="0.25">
      <c r="A720">
        <v>714</v>
      </c>
      <c r="B720" t="str">
        <f>"00526306"</f>
        <v>00526306</v>
      </c>
      <c r="C720" t="s">
        <v>6</v>
      </c>
    </row>
    <row r="721" spans="1:3" x14ac:dyDescent="0.25">
      <c r="A721">
        <v>715</v>
      </c>
      <c r="B721" t="str">
        <f>"00595417"</f>
        <v>00595417</v>
      </c>
      <c r="C721" t="s">
        <v>6</v>
      </c>
    </row>
    <row r="722" spans="1:3" x14ac:dyDescent="0.25">
      <c r="A722">
        <v>716</v>
      </c>
      <c r="B722" t="str">
        <f>"00556068"</f>
        <v>00556068</v>
      </c>
      <c r="C722" t="s">
        <v>6</v>
      </c>
    </row>
    <row r="723" spans="1:3" x14ac:dyDescent="0.25">
      <c r="A723">
        <v>717</v>
      </c>
      <c r="B723" t="str">
        <f>"00681263"</f>
        <v>00681263</v>
      </c>
      <c r="C723" t="s">
        <v>6</v>
      </c>
    </row>
    <row r="724" spans="1:3" x14ac:dyDescent="0.25">
      <c r="A724">
        <v>718</v>
      </c>
      <c r="B724" t="str">
        <f>"00512969"</f>
        <v>00512969</v>
      </c>
      <c r="C724" t="s">
        <v>6</v>
      </c>
    </row>
    <row r="725" spans="1:3" x14ac:dyDescent="0.25">
      <c r="A725">
        <v>719</v>
      </c>
      <c r="B725" t="str">
        <f>"00666199"</f>
        <v>00666199</v>
      </c>
      <c r="C725" t="s">
        <v>6</v>
      </c>
    </row>
    <row r="726" spans="1:3" x14ac:dyDescent="0.25">
      <c r="A726">
        <v>720</v>
      </c>
      <c r="B726" t="str">
        <f>"00074311"</f>
        <v>00074311</v>
      </c>
      <c r="C726" t="s">
        <v>13</v>
      </c>
    </row>
    <row r="727" spans="1:3" x14ac:dyDescent="0.25">
      <c r="A727">
        <v>721</v>
      </c>
      <c r="B727" t="str">
        <f>"00465784"</f>
        <v>00465784</v>
      </c>
      <c r="C727" t="s">
        <v>6</v>
      </c>
    </row>
    <row r="728" spans="1:3" x14ac:dyDescent="0.25">
      <c r="A728">
        <v>722</v>
      </c>
      <c r="B728" t="str">
        <f>"00683396"</f>
        <v>00683396</v>
      </c>
      <c r="C728" t="s">
        <v>6</v>
      </c>
    </row>
    <row r="729" spans="1:3" x14ac:dyDescent="0.25">
      <c r="A729">
        <v>723</v>
      </c>
      <c r="B729" t="str">
        <f>"00123486"</f>
        <v>00123486</v>
      </c>
      <c r="C729" t="s">
        <v>6</v>
      </c>
    </row>
    <row r="730" spans="1:3" x14ac:dyDescent="0.25">
      <c r="A730">
        <v>724</v>
      </c>
      <c r="B730" t="str">
        <f>"00260215"</f>
        <v>00260215</v>
      </c>
      <c r="C730" t="s">
        <v>8</v>
      </c>
    </row>
    <row r="731" spans="1:3" x14ac:dyDescent="0.25">
      <c r="A731">
        <v>725</v>
      </c>
      <c r="B731" t="str">
        <f>"00113818"</f>
        <v>00113818</v>
      </c>
      <c r="C731" t="s">
        <v>6</v>
      </c>
    </row>
    <row r="732" spans="1:3" x14ac:dyDescent="0.25">
      <c r="A732">
        <v>726</v>
      </c>
      <c r="B732" t="str">
        <f>"00561905"</f>
        <v>00561905</v>
      </c>
      <c r="C732" t="str">
        <f>"017"</f>
        <v>017</v>
      </c>
    </row>
    <row r="733" spans="1:3" x14ac:dyDescent="0.25">
      <c r="A733">
        <v>727</v>
      </c>
      <c r="B733" t="str">
        <f>"201411000090"</f>
        <v>201411000090</v>
      </c>
      <c r="C733" t="s">
        <v>6</v>
      </c>
    </row>
    <row r="734" spans="1:3" x14ac:dyDescent="0.25">
      <c r="A734">
        <v>728</v>
      </c>
      <c r="B734" t="str">
        <f>"00220846"</f>
        <v>00220846</v>
      </c>
      <c r="C734" t="s">
        <v>9</v>
      </c>
    </row>
    <row r="735" spans="1:3" x14ac:dyDescent="0.25">
      <c r="A735">
        <v>729</v>
      </c>
      <c r="B735" t="str">
        <f>"201410003986"</f>
        <v>201410003986</v>
      </c>
      <c r="C735" t="s">
        <v>8</v>
      </c>
    </row>
    <row r="736" spans="1:3" x14ac:dyDescent="0.25">
      <c r="A736">
        <v>730</v>
      </c>
      <c r="B736" t="str">
        <f>"00658254"</f>
        <v>00658254</v>
      </c>
      <c r="C736" t="s">
        <v>8</v>
      </c>
    </row>
    <row r="737" spans="1:3" x14ac:dyDescent="0.25">
      <c r="A737">
        <v>731</v>
      </c>
      <c r="B737" t="str">
        <f>"201410001760"</f>
        <v>201410001760</v>
      </c>
      <c r="C737" t="s">
        <v>6</v>
      </c>
    </row>
    <row r="738" spans="1:3" x14ac:dyDescent="0.25">
      <c r="A738">
        <v>732</v>
      </c>
      <c r="B738" t="str">
        <f>"00532390"</f>
        <v>00532390</v>
      </c>
      <c r="C738" t="s">
        <v>9</v>
      </c>
    </row>
    <row r="739" spans="1:3" x14ac:dyDescent="0.25">
      <c r="A739">
        <v>733</v>
      </c>
      <c r="B739" t="str">
        <f>"00568886"</f>
        <v>00568886</v>
      </c>
      <c r="C739" t="s">
        <v>6</v>
      </c>
    </row>
    <row r="740" spans="1:3" x14ac:dyDescent="0.25">
      <c r="A740">
        <v>734</v>
      </c>
      <c r="B740" t="str">
        <f>"00676079"</f>
        <v>00676079</v>
      </c>
      <c r="C740" t="s">
        <v>8</v>
      </c>
    </row>
    <row r="741" spans="1:3" x14ac:dyDescent="0.25">
      <c r="A741">
        <v>735</v>
      </c>
      <c r="B741" t="str">
        <f>"00443057"</f>
        <v>00443057</v>
      </c>
      <c r="C741" t="s">
        <v>8</v>
      </c>
    </row>
    <row r="742" spans="1:3" x14ac:dyDescent="0.25">
      <c r="A742">
        <v>736</v>
      </c>
      <c r="B742" t="str">
        <f>"00526200"</f>
        <v>00526200</v>
      </c>
      <c r="C742" t="s">
        <v>8</v>
      </c>
    </row>
    <row r="743" spans="1:3" x14ac:dyDescent="0.25">
      <c r="A743">
        <v>737</v>
      </c>
      <c r="B743" t="str">
        <f>"00666296"</f>
        <v>00666296</v>
      </c>
      <c r="C743" t="s">
        <v>6</v>
      </c>
    </row>
    <row r="744" spans="1:3" x14ac:dyDescent="0.25">
      <c r="A744">
        <v>738</v>
      </c>
      <c r="B744" t="str">
        <f>"00494097"</f>
        <v>00494097</v>
      </c>
      <c r="C744" t="s">
        <v>6</v>
      </c>
    </row>
    <row r="745" spans="1:3" x14ac:dyDescent="0.25">
      <c r="A745">
        <v>739</v>
      </c>
      <c r="B745" t="str">
        <f>"00461293"</f>
        <v>00461293</v>
      </c>
      <c r="C745" t="s">
        <v>6</v>
      </c>
    </row>
    <row r="746" spans="1:3" x14ac:dyDescent="0.25">
      <c r="A746">
        <v>740</v>
      </c>
      <c r="B746" t="str">
        <f>"00175719"</f>
        <v>00175719</v>
      </c>
      <c r="C746" t="s">
        <v>6</v>
      </c>
    </row>
    <row r="747" spans="1:3" x14ac:dyDescent="0.25">
      <c r="A747">
        <v>741</v>
      </c>
      <c r="B747" t="str">
        <f>"201512003595"</f>
        <v>201512003595</v>
      </c>
      <c r="C747" t="s">
        <v>6</v>
      </c>
    </row>
    <row r="748" spans="1:3" x14ac:dyDescent="0.25">
      <c r="A748">
        <v>742</v>
      </c>
      <c r="B748" t="str">
        <f>"00674284"</f>
        <v>00674284</v>
      </c>
      <c r="C748" t="s">
        <v>6</v>
      </c>
    </row>
    <row r="749" spans="1:3" x14ac:dyDescent="0.25">
      <c r="A749">
        <v>743</v>
      </c>
      <c r="B749" t="str">
        <f>"00503894"</f>
        <v>00503894</v>
      </c>
      <c r="C749" t="s">
        <v>6</v>
      </c>
    </row>
    <row r="750" spans="1:3" x14ac:dyDescent="0.25">
      <c r="A750">
        <v>744</v>
      </c>
      <c r="B750" t="str">
        <f>"00681846"</f>
        <v>00681846</v>
      </c>
      <c r="C750" t="s">
        <v>8</v>
      </c>
    </row>
    <row r="751" spans="1:3" x14ac:dyDescent="0.25">
      <c r="A751">
        <v>745</v>
      </c>
      <c r="B751" t="str">
        <f>"00522302"</f>
        <v>00522302</v>
      </c>
      <c r="C751" t="s">
        <v>6</v>
      </c>
    </row>
    <row r="752" spans="1:3" x14ac:dyDescent="0.25">
      <c r="A752">
        <v>746</v>
      </c>
      <c r="B752" t="str">
        <f>"00225206"</f>
        <v>00225206</v>
      </c>
      <c r="C752" t="s">
        <v>8</v>
      </c>
    </row>
    <row r="753" spans="1:3" x14ac:dyDescent="0.25">
      <c r="A753">
        <v>747</v>
      </c>
      <c r="B753" t="str">
        <f>"200801007620"</f>
        <v>200801007620</v>
      </c>
      <c r="C753" t="s">
        <v>8</v>
      </c>
    </row>
    <row r="754" spans="1:3" x14ac:dyDescent="0.25">
      <c r="A754">
        <v>748</v>
      </c>
      <c r="B754" t="str">
        <f>"00024127"</f>
        <v>00024127</v>
      </c>
      <c r="C754" t="s">
        <v>8</v>
      </c>
    </row>
    <row r="755" spans="1:3" x14ac:dyDescent="0.25">
      <c r="A755">
        <v>749</v>
      </c>
      <c r="B755" t="str">
        <f>"00433662"</f>
        <v>00433662</v>
      </c>
      <c r="C755" t="s">
        <v>8</v>
      </c>
    </row>
    <row r="756" spans="1:3" x14ac:dyDescent="0.25">
      <c r="A756">
        <v>750</v>
      </c>
      <c r="B756" t="str">
        <f>"00667054"</f>
        <v>00667054</v>
      </c>
      <c r="C756" t="s">
        <v>6</v>
      </c>
    </row>
    <row r="757" spans="1:3" x14ac:dyDescent="0.25">
      <c r="A757">
        <v>751</v>
      </c>
      <c r="B757" t="str">
        <f>"00429516"</f>
        <v>00429516</v>
      </c>
      <c r="C757" t="s">
        <v>6</v>
      </c>
    </row>
    <row r="758" spans="1:3" x14ac:dyDescent="0.25">
      <c r="A758">
        <v>752</v>
      </c>
      <c r="B758" t="str">
        <f>"00593237"</f>
        <v>00593237</v>
      </c>
      <c r="C758" t="s">
        <v>6</v>
      </c>
    </row>
    <row r="759" spans="1:3" x14ac:dyDescent="0.25">
      <c r="A759">
        <v>753</v>
      </c>
      <c r="B759" t="str">
        <f>"200712002816"</f>
        <v>200712002816</v>
      </c>
      <c r="C759" t="s">
        <v>6</v>
      </c>
    </row>
    <row r="760" spans="1:3" x14ac:dyDescent="0.25">
      <c r="A760">
        <v>754</v>
      </c>
      <c r="B760" t="str">
        <f>"00090440"</f>
        <v>00090440</v>
      </c>
      <c r="C760" t="s">
        <v>6</v>
      </c>
    </row>
    <row r="761" spans="1:3" x14ac:dyDescent="0.25">
      <c r="A761">
        <v>755</v>
      </c>
      <c r="B761" t="str">
        <f>"00668847"</f>
        <v>00668847</v>
      </c>
      <c r="C761" t="s">
        <v>6</v>
      </c>
    </row>
    <row r="762" spans="1:3" x14ac:dyDescent="0.25">
      <c r="A762">
        <v>756</v>
      </c>
      <c r="B762" t="str">
        <f>"00688265"</f>
        <v>00688265</v>
      </c>
      <c r="C762" t="s">
        <v>6</v>
      </c>
    </row>
    <row r="763" spans="1:3" x14ac:dyDescent="0.25">
      <c r="A763">
        <v>757</v>
      </c>
      <c r="B763" t="str">
        <f>"00555274"</f>
        <v>00555274</v>
      </c>
      <c r="C763" t="s">
        <v>8</v>
      </c>
    </row>
    <row r="764" spans="1:3" x14ac:dyDescent="0.25">
      <c r="A764">
        <v>758</v>
      </c>
      <c r="B764" t="str">
        <f>"00118475"</f>
        <v>00118475</v>
      </c>
      <c r="C764" t="s">
        <v>6</v>
      </c>
    </row>
    <row r="765" spans="1:3" x14ac:dyDescent="0.25">
      <c r="A765">
        <v>759</v>
      </c>
      <c r="B765" t="str">
        <f>"00679728"</f>
        <v>00679728</v>
      </c>
      <c r="C765" t="s">
        <v>6</v>
      </c>
    </row>
    <row r="766" spans="1:3" x14ac:dyDescent="0.25">
      <c r="A766">
        <v>760</v>
      </c>
      <c r="B766" t="str">
        <f>"00570425"</f>
        <v>00570425</v>
      </c>
      <c r="C766" t="s">
        <v>6</v>
      </c>
    </row>
    <row r="767" spans="1:3" x14ac:dyDescent="0.25">
      <c r="A767">
        <v>761</v>
      </c>
      <c r="B767" t="str">
        <f>"00581026"</f>
        <v>00581026</v>
      </c>
      <c r="C767" t="s">
        <v>8</v>
      </c>
    </row>
    <row r="768" spans="1:3" x14ac:dyDescent="0.25">
      <c r="A768">
        <v>762</v>
      </c>
      <c r="B768" t="str">
        <f>"00504254"</f>
        <v>00504254</v>
      </c>
      <c r="C768" t="s">
        <v>9</v>
      </c>
    </row>
    <row r="769" spans="1:3" x14ac:dyDescent="0.25">
      <c r="A769">
        <v>763</v>
      </c>
      <c r="B769" t="str">
        <f>"00087739"</f>
        <v>00087739</v>
      </c>
      <c r="C769" t="s">
        <v>6</v>
      </c>
    </row>
    <row r="770" spans="1:3" x14ac:dyDescent="0.25">
      <c r="A770">
        <v>764</v>
      </c>
      <c r="B770" t="str">
        <f>"00670346"</f>
        <v>00670346</v>
      </c>
      <c r="C770" t="s">
        <v>8</v>
      </c>
    </row>
    <row r="771" spans="1:3" x14ac:dyDescent="0.25">
      <c r="A771">
        <v>765</v>
      </c>
      <c r="B771" t="str">
        <f>"201402005962"</f>
        <v>201402005962</v>
      </c>
      <c r="C771" t="s">
        <v>6</v>
      </c>
    </row>
    <row r="772" spans="1:3" x14ac:dyDescent="0.25">
      <c r="A772">
        <v>766</v>
      </c>
      <c r="B772" t="str">
        <f>"00503754"</f>
        <v>00503754</v>
      </c>
      <c r="C772" t="s">
        <v>6</v>
      </c>
    </row>
    <row r="773" spans="1:3" x14ac:dyDescent="0.25">
      <c r="A773">
        <v>767</v>
      </c>
      <c r="B773" t="str">
        <f>"00667764"</f>
        <v>00667764</v>
      </c>
      <c r="C773" t="s">
        <v>6</v>
      </c>
    </row>
    <row r="774" spans="1:3" x14ac:dyDescent="0.25">
      <c r="A774">
        <v>768</v>
      </c>
      <c r="B774" t="str">
        <f>"00683519"</f>
        <v>00683519</v>
      </c>
      <c r="C774" t="s">
        <v>6</v>
      </c>
    </row>
    <row r="775" spans="1:3" x14ac:dyDescent="0.25">
      <c r="A775">
        <v>769</v>
      </c>
      <c r="B775" t="str">
        <f>"00690069"</f>
        <v>00690069</v>
      </c>
      <c r="C775" t="s">
        <v>8</v>
      </c>
    </row>
    <row r="776" spans="1:3" x14ac:dyDescent="0.25">
      <c r="A776">
        <v>770</v>
      </c>
      <c r="B776" t="str">
        <f>"00115374"</f>
        <v>00115374</v>
      </c>
      <c r="C776" t="s">
        <v>6</v>
      </c>
    </row>
    <row r="777" spans="1:3" x14ac:dyDescent="0.25">
      <c r="A777">
        <v>771</v>
      </c>
      <c r="B777" t="str">
        <f>"00554159"</f>
        <v>00554159</v>
      </c>
      <c r="C777" t="s">
        <v>6</v>
      </c>
    </row>
    <row r="778" spans="1:3" x14ac:dyDescent="0.25">
      <c r="A778">
        <v>772</v>
      </c>
      <c r="B778" t="str">
        <f>"00674251"</f>
        <v>00674251</v>
      </c>
      <c r="C778" t="s">
        <v>6</v>
      </c>
    </row>
    <row r="779" spans="1:3" x14ac:dyDescent="0.25">
      <c r="A779">
        <v>773</v>
      </c>
      <c r="B779" t="str">
        <f>"00557588"</f>
        <v>00557588</v>
      </c>
      <c r="C779" t="s">
        <v>6</v>
      </c>
    </row>
    <row r="780" spans="1:3" x14ac:dyDescent="0.25">
      <c r="A780">
        <v>774</v>
      </c>
      <c r="B780" t="str">
        <f>"00467306"</f>
        <v>00467306</v>
      </c>
      <c r="C780" t="s">
        <v>9</v>
      </c>
    </row>
    <row r="781" spans="1:3" x14ac:dyDescent="0.25">
      <c r="A781">
        <v>775</v>
      </c>
      <c r="B781" t="str">
        <f>"00682992"</f>
        <v>00682992</v>
      </c>
      <c r="C781" t="s">
        <v>6</v>
      </c>
    </row>
    <row r="782" spans="1:3" x14ac:dyDescent="0.25">
      <c r="A782">
        <v>776</v>
      </c>
      <c r="B782" t="str">
        <f>"00228234"</f>
        <v>00228234</v>
      </c>
      <c r="C782" t="s">
        <v>6</v>
      </c>
    </row>
    <row r="783" spans="1:3" x14ac:dyDescent="0.25">
      <c r="A783">
        <v>777</v>
      </c>
      <c r="B783" t="str">
        <f>"201504001286"</f>
        <v>201504001286</v>
      </c>
      <c r="C783" t="s">
        <v>6</v>
      </c>
    </row>
    <row r="784" spans="1:3" x14ac:dyDescent="0.25">
      <c r="A784">
        <v>778</v>
      </c>
      <c r="B784" t="str">
        <f>"201511019603"</f>
        <v>201511019603</v>
      </c>
      <c r="C784" t="s">
        <v>6</v>
      </c>
    </row>
    <row r="785" spans="1:3" x14ac:dyDescent="0.25">
      <c r="A785">
        <v>779</v>
      </c>
      <c r="B785" t="str">
        <f>"00117415"</f>
        <v>00117415</v>
      </c>
      <c r="C785" t="s">
        <v>6</v>
      </c>
    </row>
    <row r="786" spans="1:3" x14ac:dyDescent="0.25">
      <c r="A786">
        <v>780</v>
      </c>
      <c r="B786" t="str">
        <f>"201406009840"</f>
        <v>201406009840</v>
      </c>
      <c r="C786" t="s">
        <v>6</v>
      </c>
    </row>
    <row r="787" spans="1:3" x14ac:dyDescent="0.25">
      <c r="A787">
        <v>781</v>
      </c>
      <c r="B787" t="str">
        <f>"00555040"</f>
        <v>00555040</v>
      </c>
      <c r="C787" t="s">
        <v>8</v>
      </c>
    </row>
    <row r="788" spans="1:3" x14ac:dyDescent="0.25">
      <c r="A788">
        <v>782</v>
      </c>
      <c r="B788" t="str">
        <f>"00236080"</f>
        <v>00236080</v>
      </c>
      <c r="C788" t="s">
        <v>6</v>
      </c>
    </row>
    <row r="789" spans="1:3" x14ac:dyDescent="0.25">
      <c r="A789">
        <v>783</v>
      </c>
      <c r="B789" t="str">
        <f>"00124073"</f>
        <v>00124073</v>
      </c>
      <c r="C789" t="s">
        <v>6</v>
      </c>
    </row>
    <row r="790" spans="1:3" x14ac:dyDescent="0.25">
      <c r="A790">
        <v>784</v>
      </c>
      <c r="B790" t="str">
        <f>"201412004022"</f>
        <v>201412004022</v>
      </c>
      <c r="C790" t="s">
        <v>9</v>
      </c>
    </row>
    <row r="791" spans="1:3" x14ac:dyDescent="0.25">
      <c r="A791">
        <v>785</v>
      </c>
      <c r="B791" t="str">
        <f>"00527527"</f>
        <v>00527527</v>
      </c>
      <c r="C791" t="s">
        <v>8</v>
      </c>
    </row>
    <row r="792" spans="1:3" x14ac:dyDescent="0.25">
      <c r="A792">
        <v>786</v>
      </c>
      <c r="B792" t="str">
        <f>"201507005291"</f>
        <v>201507005291</v>
      </c>
      <c r="C792" t="s">
        <v>6</v>
      </c>
    </row>
    <row r="793" spans="1:3" x14ac:dyDescent="0.25">
      <c r="A793">
        <v>787</v>
      </c>
      <c r="B793" t="str">
        <f>"00675359"</f>
        <v>00675359</v>
      </c>
      <c r="C793" t="s">
        <v>6</v>
      </c>
    </row>
    <row r="794" spans="1:3" x14ac:dyDescent="0.25">
      <c r="A794">
        <v>788</v>
      </c>
      <c r="B794" t="str">
        <f>"00103302"</f>
        <v>00103302</v>
      </c>
      <c r="C794" t="s">
        <v>6</v>
      </c>
    </row>
    <row r="795" spans="1:3" x14ac:dyDescent="0.25">
      <c r="A795">
        <v>789</v>
      </c>
      <c r="B795" t="str">
        <f>"00388098"</f>
        <v>00388098</v>
      </c>
      <c r="C795" t="s">
        <v>6</v>
      </c>
    </row>
    <row r="796" spans="1:3" x14ac:dyDescent="0.25">
      <c r="A796">
        <v>790</v>
      </c>
      <c r="B796" t="str">
        <f>"00113688"</f>
        <v>00113688</v>
      </c>
      <c r="C796" t="s">
        <v>8</v>
      </c>
    </row>
    <row r="797" spans="1:3" x14ac:dyDescent="0.25">
      <c r="A797">
        <v>791</v>
      </c>
      <c r="B797" t="str">
        <f>"00654501"</f>
        <v>00654501</v>
      </c>
      <c r="C797" t="s">
        <v>6</v>
      </c>
    </row>
    <row r="798" spans="1:3" x14ac:dyDescent="0.25">
      <c r="A798">
        <v>792</v>
      </c>
      <c r="B798" t="str">
        <f>"201506000469"</f>
        <v>201506000469</v>
      </c>
      <c r="C798" t="s">
        <v>6</v>
      </c>
    </row>
    <row r="799" spans="1:3" x14ac:dyDescent="0.25">
      <c r="A799">
        <v>793</v>
      </c>
      <c r="B799" t="str">
        <f>"00677620"</f>
        <v>00677620</v>
      </c>
      <c r="C799" t="s">
        <v>6</v>
      </c>
    </row>
    <row r="800" spans="1:3" x14ac:dyDescent="0.25">
      <c r="A800">
        <v>794</v>
      </c>
      <c r="B800" t="str">
        <f>"00325365"</f>
        <v>00325365</v>
      </c>
      <c r="C800" t="s">
        <v>6</v>
      </c>
    </row>
    <row r="801" spans="1:3" x14ac:dyDescent="0.25">
      <c r="A801">
        <v>795</v>
      </c>
      <c r="B801" t="str">
        <f>"00170696"</f>
        <v>00170696</v>
      </c>
      <c r="C801" t="s">
        <v>6</v>
      </c>
    </row>
    <row r="802" spans="1:3" x14ac:dyDescent="0.25">
      <c r="A802">
        <v>796</v>
      </c>
      <c r="B802" t="str">
        <f>"00558899"</f>
        <v>00558899</v>
      </c>
      <c r="C802" t="s">
        <v>8</v>
      </c>
    </row>
    <row r="803" spans="1:3" x14ac:dyDescent="0.25">
      <c r="A803">
        <v>797</v>
      </c>
      <c r="B803" t="str">
        <f>"00681393"</f>
        <v>00681393</v>
      </c>
      <c r="C803" t="s">
        <v>6</v>
      </c>
    </row>
    <row r="804" spans="1:3" x14ac:dyDescent="0.25">
      <c r="A804">
        <v>798</v>
      </c>
      <c r="B804" t="str">
        <f>"00442012"</f>
        <v>00442012</v>
      </c>
      <c r="C804" t="s">
        <v>6</v>
      </c>
    </row>
    <row r="805" spans="1:3" x14ac:dyDescent="0.25">
      <c r="A805">
        <v>799</v>
      </c>
      <c r="B805" t="str">
        <f>"00140986"</f>
        <v>00140986</v>
      </c>
      <c r="C805" t="s">
        <v>6</v>
      </c>
    </row>
    <row r="806" spans="1:3" x14ac:dyDescent="0.25">
      <c r="A806">
        <v>800</v>
      </c>
      <c r="B806" t="str">
        <f>"00667071"</f>
        <v>00667071</v>
      </c>
      <c r="C806" t="s">
        <v>6</v>
      </c>
    </row>
    <row r="807" spans="1:3" x14ac:dyDescent="0.25">
      <c r="A807">
        <v>801</v>
      </c>
      <c r="B807" t="str">
        <f>"00679931"</f>
        <v>00679931</v>
      </c>
      <c r="C807" t="s">
        <v>6</v>
      </c>
    </row>
    <row r="808" spans="1:3" x14ac:dyDescent="0.25">
      <c r="A808">
        <v>802</v>
      </c>
      <c r="B808" t="str">
        <f>"00547997"</f>
        <v>00547997</v>
      </c>
      <c r="C808" t="s">
        <v>8</v>
      </c>
    </row>
    <row r="809" spans="1:3" x14ac:dyDescent="0.25">
      <c r="A809">
        <v>803</v>
      </c>
      <c r="B809" t="str">
        <f>"00522919"</f>
        <v>00522919</v>
      </c>
      <c r="C809" t="s">
        <v>6</v>
      </c>
    </row>
    <row r="810" spans="1:3" x14ac:dyDescent="0.25">
      <c r="A810">
        <v>804</v>
      </c>
      <c r="B810" t="str">
        <f>"201512005229"</f>
        <v>201512005229</v>
      </c>
      <c r="C810" t="s">
        <v>6</v>
      </c>
    </row>
    <row r="811" spans="1:3" x14ac:dyDescent="0.25">
      <c r="A811">
        <v>805</v>
      </c>
      <c r="B811" t="str">
        <f>"00194945"</f>
        <v>00194945</v>
      </c>
      <c r="C811" t="s">
        <v>8</v>
      </c>
    </row>
    <row r="812" spans="1:3" x14ac:dyDescent="0.25">
      <c r="A812">
        <v>806</v>
      </c>
      <c r="B812" t="str">
        <f>"00681962"</f>
        <v>00681962</v>
      </c>
      <c r="C812" t="s">
        <v>6</v>
      </c>
    </row>
    <row r="813" spans="1:3" x14ac:dyDescent="0.25">
      <c r="A813">
        <v>807</v>
      </c>
      <c r="B813" t="str">
        <f>"00671739"</f>
        <v>00671739</v>
      </c>
      <c r="C813" t="s">
        <v>6</v>
      </c>
    </row>
    <row r="814" spans="1:3" x14ac:dyDescent="0.25">
      <c r="A814">
        <v>808</v>
      </c>
      <c r="B814" t="str">
        <f>"00514282"</f>
        <v>00514282</v>
      </c>
      <c r="C814" t="s">
        <v>6</v>
      </c>
    </row>
    <row r="815" spans="1:3" x14ac:dyDescent="0.25">
      <c r="A815">
        <v>809</v>
      </c>
      <c r="B815" t="str">
        <f>"00530946"</f>
        <v>00530946</v>
      </c>
      <c r="C815" t="s">
        <v>8</v>
      </c>
    </row>
    <row r="816" spans="1:3" x14ac:dyDescent="0.25">
      <c r="A816">
        <v>810</v>
      </c>
      <c r="B816" t="str">
        <f>"201402005843"</f>
        <v>201402005843</v>
      </c>
      <c r="C816" t="s">
        <v>6</v>
      </c>
    </row>
    <row r="817" spans="1:3" x14ac:dyDescent="0.25">
      <c r="A817">
        <v>811</v>
      </c>
      <c r="B817" t="str">
        <f>"00665836"</f>
        <v>00665836</v>
      </c>
      <c r="C817" t="s">
        <v>8</v>
      </c>
    </row>
    <row r="818" spans="1:3" x14ac:dyDescent="0.25">
      <c r="A818">
        <v>812</v>
      </c>
      <c r="B818" t="str">
        <f>"00690925"</f>
        <v>00690925</v>
      </c>
      <c r="C818" t="s">
        <v>8</v>
      </c>
    </row>
    <row r="819" spans="1:3" x14ac:dyDescent="0.25">
      <c r="A819">
        <v>813</v>
      </c>
      <c r="B819" t="str">
        <f>"00135248"</f>
        <v>00135248</v>
      </c>
      <c r="C819" t="s">
        <v>6</v>
      </c>
    </row>
    <row r="820" spans="1:3" x14ac:dyDescent="0.25">
      <c r="A820">
        <v>814</v>
      </c>
      <c r="B820" t="str">
        <f>"00039095"</f>
        <v>00039095</v>
      </c>
      <c r="C820" t="s">
        <v>6</v>
      </c>
    </row>
    <row r="821" spans="1:3" x14ac:dyDescent="0.25">
      <c r="A821">
        <v>815</v>
      </c>
      <c r="B821" t="str">
        <f>"00680543"</f>
        <v>00680543</v>
      </c>
      <c r="C821" t="s">
        <v>6</v>
      </c>
    </row>
    <row r="822" spans="1:3" x14ac:dyDescent="0.25">
      <c r="A822">
        <v>816</v>
      </c>
      <c r="B822" t="str">
        <f>"00674327"</f>
        <v>00674327</v>
      </c>
      <c r="C822" t="s">
        <v>8</v>
      </c>
    </row>
    <row r="823" spans="1:3" x14ac:dyDescent="0.25">
      <c r="A823">
        <v>817</v>
      </c>
      <c r="B823" t="str">
        <f>"201409002959"</f>
        <v>201409002959</v>
      </c>
      <c r="C823" t="s">
        <v>8</v>
      </c>
    </row>
    <row r="824" spans="1:3" x14ac:dyDescent="0.25">
      <c r="A824">
        <v>818</v>
      </c>
      <c r="B824" t="str">
        <f>"00618217"</f>
        <v>00618217</v>
      </c>
      <c r="C824" t="s">
        <v>6</v>
      </c>
    </row>
    <row r="825" spans="1:3" x14ac:dyDescent="0.25">
      <c r="A825">
        <v>819</v>
      </c>
      <c r="B825" t="str">
        <f>"00001811"</f>
        <v>00001811</v>
      </c>
      <c r="C825" t="s">
        <v>6</v>
      </c>
    </row>
    <row r="826" spans="1:3" x14ac:dyDescent="0.25">
      <c r="A826">
        <v>820</v>
      </c>
      <c r="B826" t="str">
        <f>"00101269"</f>
        <v>00101269</v>
      </c>
      <c r="C826" t="s">
        <v>8</v>
      </c>
    </row>
    <row r="827" spans="1:3" x14ac:dyDescent="0.25">
      <c r="A827">
        <v>821</v>
      </c>
      <c r="B827" t="str">
        <f>"00121968"</f>
        <v>00121968</v>
      </c>
      <c r="C827" t="s">
        <v>6</v>
      </c>
    </row>
    <row r="828" spans="1:3" x14ac:dyDescent="0.25">
      <c r="A828">
        <v>822</v>
      </c>
      <c r="B828" t="str">
        <f>"200904000256"</f>
        <v>200904000256</v>
      </c>
      <c r="C828" t="s">
        <v>6</v>
      </c>
    </row>
    <row r="829" spans="1:3" x14ac:dyDescent="0.25">
      <c r="A829">
        <v>823</v>
      </c>
      <c r="B829" t="str">
        <f>"00476436"</f>
        <v>00476436</v>
      </c>
      <c r="C829" t="s">
        <v>6</v>
      </c>
    </row>
    <row r="830" spans="1:3" x14ac:dyDescent="0.25">
      <c r="A830">
        <v>824</v>
      </c>
      <c r="B830" t="str">
        <f>"00165764"</f>
        <v>00165764</v>
      </c>
      <c r="C830" t="s">
        <v>6</v>
      </c>
    </row>
    <row r="831" spans="1:3" x14ac:dyDescent="0.25">
      <c r="A831">
        <v>825</v>
      </c>
      <c r="B831" t="str">
        <f>"00675422"</f>
        <v>00675422</v>
      </c>
      <c r="C831" t="s">
        <v>8</v>
      </c>
    </row>
    <row r="832" spans="1:3" x14ac:dyDescent="0.25">
      <c r="A832">
        <v>826</v>
      </c>
      <c r="B832" t="str">
        <f>"00108341"</f>
        <v>00108341</v>
      </c>
      <c r="C832" t="s">
        <v>8</v>
      </c>
    </row>
    <row r="833" spans="1:3" x14ac:dyDescent="0.25">
      <c r="A833">
        <v>827</v>
      </c>
      <c r="B833" t="str">
        <f>"201208000047"</f>
        <v>201208000047</v>
      </c>
      <c r="C833" t="s">
        <v>6</v>
      </c>
    </row>
    <row r="834" spans="1:3" x14ac:dyDescent="0.25">
      <c r="A834">
        <v>828</v>
      </c>
      <c r="B834" t="str">
        <f>"00568865"</f>
        <v>00568865</v>
      </c>
      <c r="C834" t="s">
        <v>6</v>
      </c>
    </row>
    <row r="835" spans="1:3" x14ac:dyDescent="0.25">
      <c r="A835">
        <v>829</v>
      </c>
      <c r="B835" t="str">
        <f>"00546146"</f>
        <v>00546146</v>
      </c>
      <c r="C835" t="s">
        <v>6</v>
      </c>
    </row>
    <row r="836" spans="1:3" x14ac:dyDescent="0.25">
      <c r="A836">
        <v>830</v>
      </c>
      <c r="B836" t="str">
        <f>"00567755"</f>
        <v>00567755</v>
      </c>
      <c r="C836" t="s">
        <v>8</v>
      </c>
    </row>
    <row r="837" spans="1:3" x14ac:dyDescent="0.25">
      <c r="A837">
        <v>831</v>
      </c>
      <c r="B837" t="str">
        <f>"00477814"</f>
        <v>00477814</v>
      </c>
      <c r="C837" t="s">
        <v>6</v>
      </c>
    </row>
    <row r="838" spans="1:3" x14ac:dyDescent="0.25">
      <c r="A838">
        <v>832</v>
      </c>
      <c r="B838" t="str">
        <f>"00531388"</f>
        <v>00531388</v>
      </c>
      <c r="C838" t="s">
        <v>8</v>
      </c>
    </row>
    <row r="839" spans="1:3" x14ac:dyDescent="0.25">
      <c r="A839">
        <v>833</v>
      </c>
      <c r="B839" t="str">
        <f>"00470861"</f>
        <v>00470861</v>
      </c>
      <c r="C839" t="s">
        <v>6</v>
      </c>
    </row>
    <row r="840" spans="1:3" x14ac:dyDescent="0.25">
      <c r="A840">
        <v>834</v>
      </c>
      <c r="B840" t="str">
        <f>"00446094"</f>
        <v>00446094</v>
      </c>
      <c r="C840" t="s">
        <v>6</v>
      </c>
    </row>
    <row r="841" spans="1:3" x14ac:dyDescent="0.25">
      <c r="A841">
        <v>835</v>
      </c>
      <c r="B841" t="str">
        <f>"201111000106"</f>
        <v>201111000106</v>
      </c>
      <c r="C841" t="s">
        <v>6</v>
      </c>
    </row>
    <row r="842" spans="1:3" x14ac:dyDescent="0.25">
      <c r="A842">
        <v>836</v>
      </c>
      <c r="B842" t="str">
        <f>"201406008445"</f>
        <v>201406008445</v>
      </c>
      <c r="C842" t="s">
        <v>6</v>
      </c>
    </row>
    <row r="843" spans="1:3" x14ac:dyDescent="0.25">
      <c r="A843">
        <v>837</v>
      </c>
      <c r="B843" t="str">
        <f>"200801007360"</f>
        <v>200801007360</v>
      </c>
      <c r="C843" t="s">
        <v>8</v>
      </c>
    </row>
    <row r="844" spans="1:3" x14ac:dyDescent="0.25">
      <c r="A844">
        <v>838</v>
      </c>
      <c r="B844" t="str">
        <f>"201504001669"</f>
        <v>201504001669</v>
      </c>
      <c r="C844" t="s">
        <v>6</v>
      </c>
    </row>
    <row r="845" spans="1:3" x14ac:dyDescent="0.25">
      <c r="A845">
        <v>839</v>
      </c>
      <c r="B845" t="str">
        <f>"00543673"</f>
        <v>00543673</v>
      </c>
      <c r="C845" t="s">
        <v>8</v>
      </c>
    </row>
    <row r="846" spans="1:3" x14ac:dyDescent="0.25">
      <c r="A846">
        <v>840</v>
      </c>
      <c r="B846" t="str">
        <f>"201412006317"</f>
        <v>201412006317</v>
      </c>
      <c r="C846" t="s">
        <v>6</v>
      </c>
    </row>
    <row r="847" spans="1:3" x14ac:dyDescent="0.25">
      <c r="A847">
        <v>841</v>
      </c>
      <c r="B847" t="str">
        <f>"00119873"</f>
        <v>00119873</v>
      </c>
      <c r="C847" t="s">
        <v>6</v>
      </c>
    </row>
    <row r="848" spans="1:3" x14ac:dyDescent="0.25">
      <c r="A848">
        <v>842</v>
      </c>
      <c r="B848" t="str">
        <f>"00677537"</f>
        <v>00677537</v>
      </c>
      <c r="C848" t="s">
        <v>6</v>
      </c>
    </row>
    <row r="849" spans="1:3" x14ac:dyDescent="0.25">
      <c r="A849">
        <v>843</v>
      </c>
      <c r="B849" t="str">
        <f>"00155703"</f>
        <v>00155703</v>
      </c>
      <c r="C849" t="s">
        <v>6</v>
      </c>
    </row>
    <row r="850" spans="1:3" x14ac:dyDescent="0.25">
      <c r="A850">
        <v>844</v>
      </c>
      <c r="B850" t="str">
        <f>"00681524"</f>
        <v>00681524</v>
      </c>
      <c r="C850" t="s">
        <v>8</v>
      </c>
    </row>
    <row r="851" spans="1:3" x14ac:dyDescent="0.25">
      <c r="A851">
        <v>845</v>
      </c>
      <c r="B851" t="str">
        <f>"00145583"</f>
        <v>00145583</v>
      </c>
      <c r="C851" t="s">
        <v>6</v>
      </c>
    </row>
    <row r="852" spans="1:3" x14ac:dyDescent="0.25">
      <c r="A852">
        <v>846</v>
      </c>
      <c r="B852" t="str">
        <f>"00073845"</f>
        <v>00073845</v>
      </c>
      <c r="C852" t="s">
        <v>8</v>
      </c>
    </row>
    <row r="853" spans="1:3" x14ac:dyDescent="0.25">
      <c r="A853">
        <v>847</v>
      </c>
      <c r="B853" t="str">
        <f>"00679285"</f>
        <v>00679285</v>
      </c>
      <c r="C853" t="s">
        <v>6</v>
      </c>
    </row>
    <row r="854" spans="1:3" x14ac:dyDescent="0.25">
      <c r="A854">
        <v>848</v>
      </c>
      <c r="B854" t="str">
        <f>"00681617"</f>
        <v>00681617</v>
      </c>
      <c r="C854" t="s">
        <v>6</v>
      </c>
    </row>
    <row r="855" spans="1:3" x14ac:dyDescent="0.25">
      <c r="A855">
        <v>849</v>
      </c>
      <c r="B855" t="str">
        <f>"00660720"</f>
        <v>00660720</v>
      </c>
      <c r="C855" t="s">
        <v>6</v>
      </c>
    </row>
    <row r="856" spans="1:3" x14ac:dyDescent="0.25">
      <c r="A856">
        <v>850</v>
      </c>
      <c r="B856" t="str">
        <f>"00671658"</f>
        <v>00671658</v>
      </c>
      <c r="C856" t="s">
        <v>8</v>
      </c>
    </row>
    <row r="857" spans="1:3" x14ac:dyDescent="0.25">
      <c r="A857">
        <v>851</v>
      </c>
      <c r="B857" t="str">
        <f>"00466252"</f>
        <v>00466252</v>
      </c>
      <c r="C857" t="s">
        <v>6</v>
      </c>
    </row>
    <row r="858" spans="1:3" x14ac:dyDescent="0.25">
      <c r="A858">
        <v>852</v>
      </c>
      <c r="B858" t="str">
        <f>"00174013"</f>
        <v>00174013</v>
      </c>
      <c r="C858" t="s">
        <v>6</v>
      </c>
    </row>
    <row r="859" spans="1:3" x14ac:dyDescent="0.25">
      <c r="A859">
        <v>853</v>
      </c>
      <c r="B859" t="str">
        <f>"00673901"</f>
        <v>00673901</v>
      </c>
      <c r="C859" t="s">
        <v>6</v>
      </c>
    </row>
    <row r="860" spans="1:3" x14ac:dyDescent="0.25">
      <c r="A860">
        <v>854</v>
      </c>
      <c r="B860" t="str">
        <f>"00519593"</f>
        <v>00519593</v>
      </c>
      <c r="C860" t="s">
        <v>6</v>
      </c>
    </row>
    <row r="861" spans="1:3" x14ac:dyDescent="0.25">
      <c r="A861">
        <v>855</v>
      </c>
      <c r="B861" t="str">
        <f>"00668092"</f>
        <v>00668092</v>
      </c>
      <c r="C861" t="s">
        <v>8</v>
      </c>
    </row>
    <row r="862" spans="1:3" x14ac:dyDescent="0.25">
      <c r="A862">
        <v>856</v>
      </c>
      <c r="B862" t="str">
        <f>"00628876"</f>
        <v>00628876</v>
      </c>
      <c r="C862" t="s">
        <v>8</v>
      </c>
    </row>
    <row r="863" spans="1:3" x14ac:dyDescent="0.25">
      <c r="A863">
        <v>857</v>
      </c>
      <c r="B863" t="str">
        <f>"00230701"</f>
        <v>00230701</v>
      </c>
      <c r="C863" t="s">
        <v>6</v>
      </c>
    </row>
    <row r="864" spans="1:3" x14ac:dyDescent="0.25">
      <c r="A864">
        <v>858</v>
      </c>
      <c r="B864" t="str">
        <f>"00102710"</f>
        <v>00102710</v>
      </c>
      <c r="C864" t="s">
        <v>6</v>
      </c>
    </row>
    <row r="865" spans="1:3" x14ac:dyDescent="0.25">
      <c r="A865">
        <v>859</v>
      </c>
      <c r="B865" t="str">
        <f>"00671396"</f>
        <v>00671396</v>
      </c>
      <c r="C865" t="s">
        <v>6</v>
      </c>
    </row>
    <row r="866" spans="1:3" x14ac:dyDescent="0.25">
      <c r="A866">
        <v>860</v>
      </c>
      <c r="B866" t="str">
        <f>"00519168"</f>
        <v>00519168</v>
      </c>
      <c r="C866" t="s">
        <v>6</v>
      </c>
    </row>
    <row r="867" spans="1:3" x14ac:dyDescent="0.25">
      <c r="A867">
        <v>861</v>
      </c>
      <c r="B867" t="str">
        <f>"201504004726"</f>
        <v>201504004726</v>
      </c>
      <c r="C867" t="s">
        <v>6</v>
      </c>
    </row>
    <row r="868" spans="1:3" x14ac:dyDescent="0.25">
      <c r="A868">
        <v>862</v>
      </c>
      <c r="B868" t="str">
        <f>"00122940"</f>
        <v>00122940</v>
      </c>
      <c r="C868" t="s">
        <v>6</v>
      </c>
    </row>
    <row r="869" spans="1:3" x14ac:dyDescent="0.25">
      <c r="A869">
        <v>863</v>
      </c>
      <c r="B869" t="str">
        <f>"00682529"</f>
        <v>00682529</v>
      </c>
      <c r="C869" t="s">
        <v>6</v>
      </c>
    </row>
    <row r="870" spans="1:3" x14ac:dyDescent="0.25">
      <c r="A870">
        <v>864</v>
      </c>
      <c r="B870" t="str">
        <f>"00684059"</f>
        <v>00684059</v>
      </c>
      <c r="C870" t="s">
        <v>6</v>
      </c>
    </row>
    <row r="871" spans="1:3" x14ac:dyDescent="0.25">
      <c r="A871">
        <v>865</v>
      </c>
      <c r="B871" t="str">
        <f>"201506004177"</f>
        <v>201506004177</v>
      </c>
      <c r="C871" t="s">
        <v>8</v>
      </c>
    </row>
    <row r="872" spans="1:3" x14ac:dyDescent="0.25">
      <c r="A872">
        <v>866</v>
      </c>
      <c r="B872" t="str">
        <f>"00116840"</f>
        <v>00116840</v>
      </c>
      <c r="C872" t="s">
        <v>8</v>
      </c>
    </row>
    <row r="873" spans="1:3" x14ac:dyDescent="0.25">
      <c r="A873">
        <v>867</v>
      </c>
      <c r="B873" t="str">
        <f>"00561709"</f>
        <v>00561709</v>
      </c>
      <c r="C873" t="s">
        <v>6</v>
      </c>
    </row>
    <row r="874" spans="1:3" x14ac:dyDescent="0.25">
      <c r="A874">
        <v>868</v>
      </c>
      <c r="B874" t="str">
        <f>"00633192"</f>
        <v>00633192</v>
      </c>
      <c r="C874" t="s">
        <v>6</v>
      </c>
    </row>
    <row r="875" spans="1:3" x14ac:dyDescent="0.25">
      <c r="A875">
        <v>869</v>
      </c>
      <c r="B875" t="str">
        <f>"00680972"</f>
        <v>00680972</v>
      </c>
      <c r="C875" t="s">
        <v>6</v>
      </c>
    </row>
    <row r="876" spans="1:3" x14ac:dyDescent="0.25">
      <c r="A876">
        <v>870</v>
      </c>
      <c r="B876" t="str">
        <f>"00466331"</f>
        <v>00466331</v>
      </c>
      <c r="C876" t="s">
        <v>6</v>
      </c>
    </row>
    <row r="877" spans="1:3" x14ac:dyDescent="0.25">
      <c r="A877">
        <v>871</v>
      </c>
      <c r="B877" t="str">
        <f>"201510001232"</f>
        <v>201510001232</v>
      </c>
      <c r="C877" t="s">
        <v>6</v>
      </c>
    </row>
    <row r="878" spans="1:3" x14ac:dyDescent="0.25">
      <c r="A878">
        <v>872</v>
      </c>
      <c r="B878" t="str">
        <f>"00683481"</f>
        <v>00683481</v>
      </c>
      <c r="C878" t="s">
        <v>8</v>
      </c>
    </row>
    <row r="879" spans="1:3" x14ac:dyDescent="0.25">
      <c r="A879">
        <v>873</v>
      </c>
      <c r="B879" t="str">
        <f>"201411001783"</f>
        <v>201411001783</v>
      </c>
      <c r="C879" t="s">
        <v>8</v>
      </c>
    </row>
    <row r="880" spans="1:3" x14ac:dyDescent="0.25">
      <c r="A880">
        <v>874</v>
      </c>
      <c r="B880" t="str">
        <f>"00674401"</f>
        <v>00674401</v>
      </c>
      <c r="C880" t="s">
        <v>8</v>
      </c>
    </row>
    <row r="881" spans="1:3" x14ac:dyDescent="0.25">
      <c r="A881">
        <v>875</v>
      </c>
      <c r="B881" t="str">
        <f>"201406006782"</f>
        <v>201406006782</v>
      </c>
      <c r="C881" t="s">
        <v>6</v>
      </c>
    </row>
    <row r="882" spans="1:3" x14ac:dyDescent="0.25">
      <c r="A882">
        <v>876</v>
      </c>
      <c r="B882" t="str">
        <f>"00685686"</f>
        <v>00685686</v>
      </c>
      <c r="C882" t="s">
        <v>8</v>
      </c>
    </row>
    <row r="883" spans="1:3" x14ac:dyDescent="0.25">
      <c r="A883">
        <v>877</v>
      </c>
      <c r="B883" t="str">
        <f>"00683229"</f>
        <v>00683229</v>
      </c>
      <c r="C883" t="s">
        <v>6</v>
      </c>
    </row>
    <row r="884" spans="1:3" x14ac:dyDescent="0.25">
      <c r="A884">
        <v>878</v>
      </c>
      <c r="B884" t="str">
        <f>"00134619"</f>
        <v>00134619</v>
      </c>
      <c r="C884" t="s">
        <v>6</v>
      </c>
    </row>
    <row r="885" spans="1:3" x14ac:dyDescent="0.25">
      <c r="A885">
        <v>879</v>
      </c>
      <c r="B885" t="str">
        <f>"00671946"</f>
        <v>00671946</v>
      </c>
      <c r="C885" t="s">
        <v>8</v>
      </c>
    </row>
    <row r="886" spans="1:3" x14ac:dyDescent="0.25">
      <c r="A886">
        <v>880</v>
      </c>
      <c r="B886" t="str">
        <f>"00672746"</f>
        <v>00672746</v>
      </c>
      <c r="C886" t="s">
        <v>6</v>
      </c>
    </row>
    <row r="887" spans="1:3" x14ac:dyDescent="0.25">
      <c r="A887">
        <v>881</v>
      </c>
      <c r="B887" t="str">
        <f>"00678476"</f>
        <v>00678476</v>
      </c>
      <c r="C887" t="s">
        <v>6</v>
      </c>
    </row>
    <row r="888" spans="1:3" x14ac:dyDescent="0.25">
      <c r="A888">
        <v>882</v>
      </c>
      <c r="B888" t="str">
        <f>"00189237"</f>
        <v>00189237</v>
      </c>
      <c r="C888" t="s">
        <v>8</v>
      </c>
    </row>
    <row r="889" spans="1:3" x14ac:dyDescent="0.25">
      <c r="A889">
        <v>883</v>
      </c>
      <c r="B889" t="str">
        <f>"00085718"</f>
        <v>00085718</v>
      </c>
      <c r="C889" t="s">
        <v>8</v>
      </c>
    </row>
    <row r="890" spans="1:3" x14ac:dyDescent="0.25">
      <c r="A890">
        <v>884</v>
      </c>
      <c r="B890" t="str">
        <f>"00185320"</f>
        <v>00185320</v>
      </c>
      <c r="C890" t="s">
        <v>6</v>
      </c>
    </row>
    <row r="891" spans="1:3" x14ac:dyDescent="0.25">
      <c r="A891">
        <v>885</v>
      </c>
      <c r="B891" t="str">
        <f>"00566587"</f>
        <v>00566587</v>
      </c>
      <c r="C891" t="s">
        <v>8</v>
      </c>
    </row>
    <row r="892" spans="1:3" x14ac:dyDescent="0.25">
      <c r="A892">
        <v>886</v>
      </c>
      <c r="B892" t="str">
        <f>"00534088"</f>
        <v>00534088</v>
      </c>
      <c r="C892" t="s">
        <v>14</v>
      </c>
    </row>
    <row r="893" spans="1:3" x14ac:dyDescent="0.25">
      <c r="A893">
        <v>887</v>
      </c>
      <c r="B893" t="str">
        <f>"00231082"</f>
        <v>00231082</v>
      </c>
      <c r="C893" t="s">
        <v>6</v>
      </c>
    </row>
    <row r="894" spans="1:3" x14ac:dyDescent="0.25">
      <c r="A894">
        <v>888</v>
      </c>
      <c r="B894" t="str">
        <f>"00610426"</f>
        <v>00610426</v>
      </c>
      <c r="C894" t="s">
        <v>8</v>
      </c>
    </row>
    <row r="895" spans="1:3" x14ac:dyDescent="0.25">
      <c r="A895">
        <v>889</v>
      </c>
      <c r="B895" t="str">
        <f>"00073866"</f>
        <v>00073866</v>
      </c>
      <c r="C895" t="s">
        <v>8</v>
      </c>
    </row>
    <row r="896" spans="1:3" x14ac:dyDescent="0.25">
      <c r="A896">
        <v>890</v>
      </c>
      <c r="B896" t="str">
        <f>"00688226"</f>
        <v>00688226</v>
      </c>
      <c r="C896" t="s">
        <v>6</v>
      </c>
    </row>
    <row r="897" spans="1:3" x14ac:dyDescent="0.25">
      <c r="A897">
        <v>891</v>
      </c>
      <c r="B897" t="str">
        <f>"00670381"</f>
        <v>00670381</v>
      </c>
      <c r="C897" t="s">
        <v>6</v>
      </c>
    </row>
    <row r="898" spans="1:3" x14ac:dyDescent="0.25">
      <c r="A898">
        <v>892</v>
      </c>
      <c r="B898" t="str">
        <f>"201411003363"</f>
        <v>201411003363</v>
      </c>
      <c r="C898" t="s">
        <v>6</v>
      </c>
    </row>
    <row r="899" spans="1:3" x14ac:dyDescent="0.25">
      <c r="A899">
        <v>893</v>
      </c>
      <c r="B899" t="str">
        <f>"00036470"</f>
        <v>00036470</v>
      </c>
      <c r="C899" t="s">
        <v>8</v>
      </c>
    </row>
    <row r="900" spans="1:3" x14ac:dyDescent="0.25">
      <c r="A900">
        <v>894</v>
      </c>
      <c r="B900" t="str">
        <f>"00684831"</f>
        <v>00684831</v>
      </c>
      <c r="C900" t="s">
        <v>6</v>
      </c>
    </row>
    <row r="901" spans="1:3" x14ac:dyDescent="0.25">
      <c r="A901">
        <v>895</v>
      </c>
      <c r="B901" t="str">
        <f>"201409004677"</f>
        <v>201409004677</v>
      </c>
      <c r="C901" t="s">
        <v>6</v>
      </c>
    </row>
    <row r="902" spans="1:3" x14ac:dyDescent="0.25">
      <c r="A902">
        <v>896</v>
      </c>
      <c r="B902" t="str">
        <f>"00229368"</f>
        <v>00229368</v>
      </c>
      <c r="C902" t="s">
        <v>6</v>
      </c>
    </row>
    <row r="903" spans="1:3" x14ac:dyDescent="0.25">
      <c r="A903">
        <v>897</v>
      </c>
      <c r="B903" t="str">
        <f>"00678508"</f>
        <v>00678508</v>
      </c>
      <c r="C903" t="s">
        <v>8</v>
      </c>
    </row>
    <row r="904" spans="1:3" x14ac:dyDescent="0.25">
      <c r="A904">
        <v>898</v>
      </c>
      <c r="B904" t="str">
        <f>"00532117"</f>
        <v>00532117</v>
      </c>
      <c r="C904" t="s">
        <v>6</v>
      </c>
    </row>
    <row r="905" spans="1:3" x14ac:dyDescent="0.25">
      <c r="A905">
        <v>899</v>
      </c>
      <c r="B905" t="str">
        <f>"00088094"</f>
        <v>00088094</v>
      </c>
      <c r="C905" t="s">
        <v>6</v>
      </c>
    </row>
    <row r="906" spans="1:3" x14ac:dyDescent="0.25">
      <c r="A906">
        <v>900</v>
      </c>
      <c r="B906" t="str">
        <f>"00071747"</f>
        <v>00071747</v>
      </c>
      <c r="C906" t="s">
        <v>8</v>
      </c>
    </row>
    <row r="907" spans="1:3" x14ac:dyDescent="0.25">
      <c r="A907">
        <v>901</v>
      </c>
      <c r="B907" t="str">
        <f>"00662003"</f>
        <v>00662003</v>
      </c>
      <c r="C907" t="s">
        <v>6</v>
      </c>
    </row>
    <row r="908" spans="1:3" x14ac:dyDescent="0.25">
      <c r="A908">
        <v>902</v>
      </c>
      <c r="B908" t="str">
        <f>"00667257"</f>
        <v>00667257</v>
      </c>
      <c r="C908" t="s">
        <v>8</v>
      </c>
    </row>
    <row r="909" spans="1:3" x14ac:dyDescent="0.25">
      <c r="A909">
        <v>903</v>
      </c>
      <c r="B909" t="str">
        <f>"201201000023"</f>
        <v>201201000023</v>
      </c>
      <c r="C909" t="s">
        <v>8</v>
      </c>
    </row>
    <row r="910" spans="1:3" x14ac:dyDescent="0.25">
      <c r="A910">
        <v>904</v>
      </c>
      <c r="B910" t="str">
        <f>"00529407"</f>
        <v>00529407</v>
      </c>
      <c r="C910" t="s">
        <v>6</v>
      </c>
    </row>
    <row r="911" spans="1:3" x14ac:dyDescent="0.25">
      <c r="A911">
        <v>905</v>
      </c>
      <c r="B911" t="str">
        <f>"00515559"</f>
        <v>00515559</v>
      </c>
      <c r="C911" t="s">
        <v>8</v>
      </c>
    </row>
    <row r="912" spans="1:3" x14ac:dyDescent="0.25">
      <c r="A912">
        <v>906</v>
      </c>
      <c r="B912" t="str">
        <f>"00656680"</f>
        <v>00656680</v>
      </c>
      <c r="C912" t="s">
        <v>6</v>
      </c>
    </row>
    <row r="913" spans="1:3" x14ac:dyDescent="0.25">
      <c r="A913">
        <v>907</v>
      </c>
      <c r="B913" t="str">
        <f>"00625259"</f>
        <v>00625259</v>
      </c>
      <c r="C913" t="s">
        <v>6</v>
      </c>
    </row>
    <row r="914" spans="1:3" x14ac:dyDescent="0.25">
      <c r="A914">
        <v>908</v>
      </c>
      <c r="B914" t="str">
        <f>"00585281"</f>
        <v>00585281</v>
      </c>
      <c r="C914" t="s">
        <v>6</v>
      </c>
    </row>
    <row r="915" spans="1:3" x14ac:dyDescent="0.25">
      <c r="A915">
        <v>909</v>
      </c>
      <c r="B915" t="str">
        <f>"00440943"</f>
        <v>00440943</v>
      </c>
      <c r="C915" t="s">
        <v>8</v>
      </c>
    </row>
    <row r="916" spans="1:3" x14ac:dyDescent="0.25">
      <c r="A916">
        <v>910</v>
      </c>
      <c r="B916" t="str">
        <f>"00528965"</f>
        <v>00528965</v>
      </c>
      <c r="C916" t="s">
        <v>8</v>
      </c>
    </row>
    <row r="917" spans="1:3" x14ac:dyDescent="0.25">
      <c r="A917">
        <v>911</v>
      </c>
      <c r="B917" t="str">
        <f>"00619909"</f>
        <v>00619909</v>
      </c>
      <c r="C917" t="s">
        <v>8</v>
      </c>
    </row>
    <row r="918" spans="1:3" x14ac:dyDescent="0.25">
      <c r="A918">
        <v>912</v>
      </c>
      <c r="B918" t="str">
        <f>"00316146"</f>
        <v>00316146</v>
      </c>
      <c r="C918" t="s">
        <v>8</v>
      </c>
    </row>
    <row r="919" spans="1:3" x14ac:dyDescent="0.25">
      <c r="A919">
        <v>913</v>
      </c>
      <c r="B919" t="str">
        <f>"00164056"</f>
        <v>00164056</v>
      </c>
      <c r="C919" t="s">
        <v>8</v>
      </c>
    </row>
    <row r="920" spans="1:3" x14ac:dyDescent="0.25">
      <c r="A920">
        <v>914</v>
      </c>
      <c r="B920" t="str">
        <f>"00215754"</f>
        <v>00215754</v>
      </c>
      <c r="C920" t="s">
        <v>8</v>
      </c>
    </row>
    <row r="921" spans="1:3" x14ac:dyDescent="0.25">
      <c r="A921">
        <v>915</v>
      </c>
      <c r="B921" t="str">
        <f>"00108356"</f>
        <v>00108356</v>
      </c>
      <c r="C921" t="s">
        <v>6</v>
      </c>
    </row>
    <row r="922" spans="1:3" x14ac:dyDescent="0.25">
      <c r="A922">
        <v>916</v>
      </c>
      <c r="B922" t="str">
        <f>"00114108"</f>
        <v>00114108</v>
      </c>
      <c r="C922" t="s">
        <v>6</v>
      </c>
    </row>
    <row r="923" spans="1:3" x14ac:dyDescent="0.25">
      <c r="A923">
        <v>917</v>
      </c>
      <c r="B923" t="str">
        <f>"00548537"</f>
        <v>00548537</v>
      </c>
      <c r="C923" t="s">
        <v>6</v>
      </c>
    </row>
    <row r="924" spans="1:3" x14ac:dyDescent="0.25">
      <c r="A924">
        <v>918</v>
      </c>
      <c r="B924" t="str">
        <f>"00680503"</f>
        <v>00680503</v>
      </c>
      <c r="C924" t="s">
        <v>6</v>
      </c>
    </row>
    <row r="925" spans="1:3" x14ac:dyDescent="0.25">
      <c r="A925">
        <v>919</v>
      </c>
      <c r="B925" t="str">
        <f>"00517918"</f>
        <v>00517918</v>
      </c>
      <c r="C925" t="s">
        <v>6</v>
      </c>
    </row>
    <row r="926" spans="1:3" x14ac:dyDescent="0.25">
      <c r="A926">
        <v>920</v>
      </c>
      <c r="B926" t="str">
        <f>"00685553"</f>
        <v>00685553</v>
      </c>
      <c r="C926" t="s">
        <v>6</v>
      </c>
    </row>
    <row r="927" spans="1:3" x14ac:dyDescent="0.25">
      <c r="A927">
        <v>921</v>
      </c>
      <c r="B927" t="str">
        <f>"00680403"</f>
        <v>00680403</v>
      </c>
      <c r="C927" t="s">
        <v>8</v>
      </c>
    </row>
    <row r="928" spans="1:3" x14ac:dyDescent="0.25">
      <c r="A928">
        <v>922</v>
      </c>
      <c r="B928" t="str">
        <f>"201511010904"</f>
        <v>201511010904</v>
      </c>
      <c r="C928" t="s">
        <v>6</v>
      </c>
    </row>
    <row r="929" spans="1:3" x14ac:dyDescent="0.25">
      <c r="A929">
        <v>923</v>
      </c>
      <c r="B929" t="str">
        <f>"00678703"</f>
        <v>00678703</v>
      </c>
      <c r="C929" t="s">
        <v>6</v>
      </c>
    </row>
    <row r="930" spans="1:3" x14ac:dyDescent="0.25">
      <c r="A930">
        <v>924</v>
      </c>
      <c r="B930" t="str">
        <f>"00186580"</f>
        <v>00186580</v>
      </c>
      <c r="C930" t="s">
        <v>6</v>
      </c>
    </row>
    <row r="931" spans="1:3" x14ac:dyDescent="0.25">
      <c r="A931">
        <v>925</v>
      </c>
      <c r="B931" t="str">
        <f>"00583328"</f>
        <v>00583328</v>
      </c>
      <c r="C931" t="s">
        <v>6</v>
      </c>
    </row>
    <row r="932" spans="1:3" x14ac:dyDescent="0.25">
      <c r="A932">
        <v>926</v>
      </c>
      <c r="B932" t="str">
        <f>"00684135"</f>
        <v>00684135</v>
      </c>
      <c r="C932" t="s">
        <v>6</v>
      </c>
    </row>
    <row r="933" spans="1:3" x14ac:dyDescent="0.25">
      <c r="A933">
        <v>927</v>
      </c>
      <c r="B933" t="str">
        <f>"00692319"</f>
        <v>00692319</v>
      </c>
      <c r="C933" t="s">
        <v>8</v>
      </c>
    </row>
    <row r="934" spans="1:3" x14ac:dyDescent="0.25">
      <c r="A934">
        <v>928</v>
      </c>
      <c r="B934" t="str">
        <f>"00454579"</f>
        <v>00454579</v>
      </c>
      <c r="C934" t="s">
        <v>8</v>
      </c>
    </row>
    <row r="935" spans="1:3" x14ac:dyDescent="0.25">
      <c r="A935">
        <v>929</v>
      </c>
      <c r="B935" t="str">
        <f>"00680566"</f>
        <v>00680566</v>
      </c>
      <c r="C935" t="s">
        <v>8</v>
      </c>
    </row>
    <row r="936" spans="1:3" x14ac:dyDescent="0.25">
      <c r="A936">
        <v>930</v>
      </c>
      <c r="B936" t="str">
        <f>"00222300"</f>
        <v>00222300</v>
      </c>
      <c r="C936" t="s">
        <v>6</v>
      </c>
    </row>
    <row r="937" spans="1:3" x14ac:dyDescent="0.25">
      <c r="A937">
        <v>931</v>
      </c>
      <c r="B937" t="str">
        <f>"00675113"</f>
        <v>00675113</v>
      </c>
      <c r="C937" t="s">
        <v>13</v>
      </c>
    </row>
    <row r="938" spans="1:3" x14ac:dyDescent="0.25">
      <c r="A938">
        <v>932</v>
      </c>
      <c r="B938" t="str">
        <f>"00020731"</f>
        <v>00020731</v>
      </c>
      <c r="C938" t="s">
        <v>6</v>
      </c>
    </row>
    <row r="939" spans="1:3" x14ac:dyDescent="0.25">
      <c r="A939">
        <v>933</v>
      </c>
      <c r="B939" t="str">
        <f>"00677148"</f>
        <v>00677148</v>
      </c>
      <c r="C939" t="s">
        <v>6</v>
      </c>
    </row>
    <row r="940" spans="1:3" x14ac:dyDescent="0.25">
      <c r="A940">
        <v>934</v>
      </c>
      <c r="B940" t="str">
        <f>"00520458"</f>
        <v>00520458</v>
      </c>
      <c r="C940" t="s">
        <v>8</v>
      </c>
    </row>
    <row r="941" spans="1:3" x14ac:dyDescent="0.25">
      <c r="A941">
        <v>935</v>
      </c>
      <c r="B941" t="str">
        <f>"00074999"</f>
        <v>00074999</v>
      </c>
      <c r="C941" t="s">
        <v>8</v>
      </c>
    </row>
    <row r="942" spans="1:3" x14ac:dyDescent="0.25">
      <c r="A942">
        <v>936</v>
      </c>
      <c r="B942" t="str">
        <f>"00530175"</f>
        <v>00530175</v>
      </c>
      <c r="C942" t="s">
        <v>8</v>
      </c>
    </row>
    <row r="943" spans="1:3" x14ac:dyDescent="0.25">
      <c r="A943">
        <v>937</v>
      </c>
      <c r="B943" t="str">
        <f>"00542028"</f>
        <v>00542028</v>
      </c>
      <c r="C943" t="s">
        <v>6</v>
      </c>
    </row>
    <row r="944" spans="1:3" x14ac:dyDescent="0.25">
      <c r="A944">
        <v>938</v>
      </c>
      <c r="B944" t="str">
        <f>"00558989"</f>
        <v>00558989</v>
      </c>
      <c r="C944" t="s">
        <v>6</v>
      </c>
    </row>
    <row r="945" spans="1:3" x14ac:dyDescent="0.25">
      <c r="A945">
        <v>939</v>
      </c>
      <c r="B945" t="str">
        <f>"00493344"</f>
        <v>00493344</v>
      </c>
      <c r="C945" t="s">
        <v>6</v>
      </c>
    </row>
    <row r="946" spans="1:3" x14ac:dyDescent="0.25">
      <c r="A946">
        <v>940</v>
      </c>
      <c r="B946" t="str">
        <f>"00016920"</f>
        <v>00016920</v>
      </c>
      <c r="C946" t="s">
        <v>8</v>
      </c>
    </row>
    <row r="947" spans="1:3" x14ac:dyDescent="0.25">
      <c r="A947">
        <v>941</v>
      </c>
      <c r="B947" t="str">
        <f>"00659108"</f>
        <v>00659108</v>
      </c>
      <c r="C947" t="s">
        <v>8</v>
      </c>
    </row>
    <row r="948" spans="1:3" x14ac:dyDescent="0.25">
      <c r="A948">
        <v>942</v>
      </c>
      <c r="B948" t="str">
        <f>"00664079"</f>
        <v>00664079</v>
      </c>
      <c r="C948" t="s">
        <v>6</v>
      </c>
    </row>
    <row r="949" spans="1:3" x14ac:dyDescent="0.25">
      <c r="A949">
        <v>943</v>
      </c>
      <c r="B949" t="str">
        <f>"00014774"</f>
        <v>00014774</v>
      </c>
      <c r="C949" t="s">
        <v>6</v>
      </c>
    </row>
    <row r="950" spans="1:3" x14ac:dyDescent="0.25">
      <c r="A950">
        <v>944</v>
      </c>
      <c r="B950" t="str">
        <f>"00519888"</f>
        <v>00519888</v>
      </c>
      <c r="C950" t="s">
        <v>6</v>
      </c>
    </row>
    <row r="951" spans="1:3" x14ac:dyDescent="0.25">
      <c r="A951">
        <v>945</v>
      </c>
      <c r="B951" t="str">
        <f>"00166038"</f>
        <v>00166038</v>
      </c>
      <c r="C951" t="s">
        <v>6</v>
      </c>
    </row>
    <row r="952" spans="1:3" x14ac:dyDescent="0.25">
      <c r="A952">
        <v>946</v>
      </c>
      <c r="B952" t="str">
        <f>"00644374"</f>
        <v>00644374</v>
      </c>
      <c r="C952" t="s">
        <v>6</v>
      </c>
    </row>
    <row r="953" spans="1:3" x14ac:dyDescent="0.25">
      <c r="A953">
        <v>947</v>
      </c>
      <c r="B953" t="str">
        <f>"00666260"</f>
        <v>00666260</v>
      </c>
      <c r="C953" t="s">
        <v>6</v>
      </c>
    </row>
    <row r="954" spans="1:3" x14ac:dyDescent="0.25">
      <c r="A954">
        <v>948</v>
      </c>
      <c r="B954" t="str">
        <f>"00239686"</f>
        <v>00239686</v>
      </c>
      <c r="C954" t="s">
        <v>6</v>
      </c>
    </row>
    <row r="955" spans="1:3" x14ac:dyDescent="0.25">
      <c r="A955">
        <v>949</v>
      </c>
      <c r="B955" t="str">
        <f>"00543487"</f>
        <v>00543487</v>
      </c>
      <c r="C955" t="s">
        <v>6</v>
      </c>
    </row>
    <row r="956" spans="1:3" x14ac:dyDescent="0.25">
      <c r="A956">
        <v>950</v>
      </c>
      <c r="B956" t="str">
        <f>"00228927"</f>
        <v>00228927</v>
      </c>
      <c r="C956" t="s">
        <v>8</v>
      </c>
    </row>
    <row r="957" spans="1:3" x14ac:dyDescent="0.25">
      <c r="A957">
        <v>951</v>
      </c>
      <c r="B957" t="str">
        <f>"00530172"</f>
        <v>00530172</v>
      </c>
      <c r="C957" t="s">
        <v>6</v>
      </c>
    </row>
    <row r="958" spans="1:3" x14ac:dyDescent="0.25">
      <c r="A958">
        <v>952</v>
      </c>
      <c r="B958" t="str">
        <f>"00531739"</f>
        <v>00531739</v>
      </c>
      <c r="C958" t="s">
        <v>6</v>
      </c>
    </row>
    <row r="959" spans="1:3" x14ac:dyDescent="0.25">
      <c r="A959">
        <v>953</v>
      </c>
      <c r="B959" t="str">
        <f>"201402007609"</f>
        <v>201402007609</v>
      </c>
      <c r="C959" t="s">
        <v>6</v>
      </c>
    </row>
    <row r="960" spans="1:3" x14ac:dyDescent="0.25">
      <c r="A960">
        <v>954</v>
      </c>
      <c r="B960" t="str">
        <f>"00493581"</f>
        <v>00493581</v>
      </c>
      <c r="C960" t="s">
        <v>6</v>
      </c>
    </row>
    <row r="961" spans="1:3" x14ac:dyDescent="0.25">
      <c r="A961">
        <v>955</v>
      </c>
      <c r="B961" t="str">
        <f>"00324124"</f>
        <v>00324124</v>
      </c>
      <c r="C961" t="s">
        <v>6</v>
      </c>
    </row>
    <row r="962" spans="1:3" x14ac:dyDescent="0.25">
      <c r="A962">
        <v>956</v>
      </c>
      <c r="B962" t="str">
        <f>"00191071"</f>
        <v>00191071</v>
      </c>
      <c r="C962" t="s">
        <v>6</v>
      </c>
    </row>
    <row r="963" spans="1:3" x14ac:dyDescent="0.25">
      <c r="A963">
        <v>957</v>
      </c>
      <c r="B963" t="str">
        <f>"200802012129"</f>
        <v>200802012129</v>
      </c>
      <c r="C963" t="s">
        <v>6</v>
      </c>
    </row>
    <row r="964" spans="1:3" x14ac:dyDescent="0.25">
      <c r="A964">
        <v>958</v>
      </c>
      <c r="B964" t="str">
        <f>"00018012"</f>
        <v>00018012</v>
      </c>
      <c r="C964" t="s">
        <v>6</v>
      </c>
    </row>
    <row r="965" spans="1:3" x14ac:dyDescent="0.25">
      <c r="A965">
        <v>959</v>
      </c>
      <c r="B965" t="str">
        <f>"201009000072"</f>
        <v>201009000072</v>
      </c>
      <c r="C965" t="s">
        <v>6</v>
      </c>
    </row>
    <row r="966" spans="1:3" x14ac:dyDescent="0.25">
      <c r="A966">
        <v>960</v>
      </c>
      <c r="B966" t="str">
        <f>"00005991"</f>
        <v>00005991</v>
      </c>
      <c r="C966" t="s">
        <v>6</v>
      </c>
    </row>
    <row r="967" spans="1:3" x14ac:dyDescent="0.25">
      <c r="A967">
        <v>961</v>
      </c>
      <c r="B967" t="str">
        <f>"00099752"</f>
        <v>00099752</v>
      </c>
      <c r="C967" t="s">
        <v>8</v>
      </c>
    </row>
    <row r="968" spans="1:3" x14ac:dyDescent="0.25">
      <c r="A968">
        <v>962</v>
      </c>
      <c r="B968" t="str">
        <f>"201402006521"</f>
        <v>201402006521</v>
      </c>
      <c r="C968" t="s">
        <v>6</v>
      </c>
    </row>
    <row r="969" spans="1:3" x14ac:dyDescent="0.25">
      <c r="A969">
        <v>963</v>
      </c>
      <c r="B969" t="str">
        <f>"00683867"</f>
        <v>00683867</v>
      </c>
      <c r="C969" t="s">
        <v>6</v>
      </c>
    </row>
    <row r="970" spans="1:3" x14ac:dyDescent="0.25">
      <c r="A970">
        <v>964</v>
      </c>
      <c r="B970" t="str">
        <f>"00471470"</f>
        <v>00471470</v>
      </c>
      <c r="C970" t="s">
        <v>6</v>
      </c>
    </row>
    <row r="971" spans="1:3" x14ac:dyDescent="0.25">
      <c r="A971">
        <v>965</v>
      </c>
      <c r="B971" t="str">
        <f>"00663544"</f>
        <v>00663544</v>
      </c>
      <c r="C971" t="s">
        <v>6</v>
      </c>
    </row>
    <row r="972" spans="1:3" x14ac:dyDescent="0.25">
      <c r="A972">
        <v>966</v>
      </c>
      <c r="B972" t="str">
        <f>"00567312"</f>
        <v>00567312</v>
      </c>
      <c r="C972" t="s">
        <v>6</v>
      </c>
    </row>
    <row r="973" spans="1:3" x14ac:dyDescent="0.25">
      <c r="A973">
        <v>967</v>
      </c>
      <c r="B973" t="str">
        <f>"00109272"</f>
        <v>00109272</v>
      </c>
      <c r="C973" t="s">
        <v>6</v>
      </c>
    </row>
    <row r="974" spans="1:3" x14ac:dyDescent="0.25">
      <c r="A974">
        <v>968</v>
      </c>
      <c r="B974" t="str">
        <f>"00656819"</f>
        <v>00656819</v>
      </c>
      <c r="C974" t="s">
        <v>6</v>
      </c>
    </row>
    <row r="975" spans="1:3" x14ac:dyDescent="0.25">
      <c r="A975">
        <v>969</v>
      </c>
      <c r="B975" t="str">
        <f>"00544490"</f>
        <v>00544490</v>
      </c>
      <c r="C975" t="s">
        <v>8</v>
      </c>
    </row>
    <row r="976" spans="1:3" x14ac:dyDescent="0.25">
      <c r="A976">
        <v>970</v>
      </c>
      <c r="B976" t="str">
        <f>"00464010"</f>
        <v>00464010</v>
      </c>
      <c r="C976" t="s">
        <v>6</v>
      </c>
    </row>
    <row r="977" spans="1:3" x14ac:dyDescent="0.25">
      <c r="A977">
        <v>971</v>
      </c>
      <c r="B977" t="str">
        <f>"00677857"</f>
        <v>00677857</v>
      </c>
      <c r="C977" t="s">
        <v>6</v>
      </c>
    </row>
    <row r="978" spans="1:3" x14ac:dyDescent="0.25">
      <c r="A978">
        <v>972</v>
      </c>
      <c r="B978" t="str">
        <f>"00682650"</f>
        <v>00682650</v>
      </c>
      <c r="C978" t="s">
        <v>6</v>
      </c>
    </row>
    <row r="979" spans="1:3" x14ac:dyDescent="0.25">
      <c r="A979">
        <v>973</v>
      </c>
      <c r="B979" t="str">
        <f>"200802002929"</f>
        <v>200802002929</v>
      </c>
      <c r="C979" t="s">
        <v>6</v>
      </c>
    </row>
    <row r="980" spans="1:3" x14ac:dyDescent="0.25">
      <c r="A980">
        <v>974</v>
      </c>
      <c r="B980" t="str">
        <f>"00297853"</f>
        <v>00297853</v>
      </c>
      <c r="C980" t="s">
        <v>6</v>
      </c>
    </row>
    <row r="981" spans="1:3" x14ac:dyDescent="0.25">
      <c r="A981">
        <v>975</v>
      </c>
      <c r="B981" t="str">
        <f>"201003000186"</f>
        <v>201003000186</v>
      </c>
      <c r="C981" t="s">
        <v>8</v>
      </c>
    </row>
    <row r="982" spans="1:3" x14ac:dyDescent="0.25">
      <c r="A982">
        <v>976</v>
      </c>
      <c r="B982" t="str">
        <f>"00464208"</f>
        <v>00464208</v>
      </c>
      <c r="C982" t="s">
        <v>6</v>
      </c>
    </row>
    <row r="983" spans="1:3" x14ac:dyDescent="0.25">
      <c r="A983">
        <v>977</v>
      </c>
      <c r="B983" t="str">
        <f>"00664765"</f>
        <v>00664765</v>
      </c>
      <c r="C983" t="s">
        <v>6</v>
      </c>
    </row>
    <row r="984" spans="1:3" x14ac:dyDescent="0.25">
      <c r="A984">
        <v>978</v>
      </c>
      <c r="B984" t="str">
        <f>"00103646"</f>
        <v>00103646</v>
      </c>
      <c r="C984" t="s">
        <v>8</v>
      </c>
    </row>
    <row r="985" spans="1:3" x14ac:dyDescent="0.25">
      <c r="A985">
        <v>979</v>
      </c>
      <c r="B985" t="str">
        <f>"00161749"</f>
        <v>00161749</v>
      </c>
      <c r="C985" t="s">
        <v>8</v>
      </c>
    </row>
    <row r="986" spans="1:3" x14ac:dyDescent="0.25">
      <c r="A986">
        <v>980</v>
      </c>
      <c r="B986" t="str">
        <f>"00479050"</f>
        <v>00479050</v>
      </c>
      <c r="C986" t="s">
        <v>8</v>
      </c>
    </row>
    <row r="987" spans="1:3" x14ac:dyDescent="0.25">
      <c r="A987">
        <v>981</v>
      </c>
      <c r="B987" t="str">
        <f>"00669530"</f>
        <v>00669530</v>
      </c>
      <c r="C987" t="s">
        <v>6</v>
      </c>
    </row>
    <row r="988" spans="1:3" x14ac:dyDescent="0.25">
      <c r="A988">
        <v>982</v>
      </c>
      <c r="B988" t="str">
        <f>"00675710"</f>
        <v>00675710</v>
      </c>
      <c r="C988" t="s">
        <v>8</v>
      </c>
    </row>
    <row r="989" spans="1:3" x14ac:dyDescent="0.25">
      <c r="A989">
        <v>983</v>
      </c>
      <c r="B989" t="str">
        <f>"00465526"</f>
        <v>00465526</v>
      </c>
      <c r="C989" t="s">
        <v>6</v>
      </c>
    </row>
    <row r="990" spans="1:3" x14ac:dyDescent="0.25">
      <c r="A990">
        <v>984</v>
      </c>
      <c r="B990" t="str">
        <f>"00681028"</f>
        <v>00681028</v>
      </c>
      <c r="C990" t="s">
        <v>6</v>
      </c>
    </row>
    <row r="991" spans="1:3" x14ac:dyDescent="0.25">
      <c r="A991">
        <v>985</v>
      </c>
      <c r="B991" t="str">
        <f>"201202000125"</f>
        <v>201202000125</v>
      </c>
      <c r="C991" t="s">
        <v>8</v>
      </c>
    </row>
    <row r="992" spans="1:3" x14ac:dyDescent="0.25">
      <c r="A992">
        <v>986</v>
      </c>
      <c r="B992" t="str">
        <f>"00674483"</f>
        <v>00674483</v>
      </c>
      <c r="C992" t="s">
        <v>6</v>
      </c>
    </row>
    <row r="993" spans="1:3" x14ac:dyDescent="0.25">
      <c r="A993">
        <v>987</v>
      </c>
      <c r="B993" t="str">
        <f>"00658485"</f>
        <v>00658485</v>
      </c>
      <c r="C993" t="s">
        <v>6</v>
      </c>
    </row>
    <row r="994" spans="1:3" x14ac:dyDescent="0.25">
      <c r="A994">
        <v>988</v>
      </c>
      <c r="B994" t="str">
        <f>"00117402"</f>
        <v>00117402</v>
      </c>
      <c r="C994" t="s">
        <v>6</v>
      </c>
    </row>
    <row r="995" spans="1:3" x14ac:dyDescent="0.25">
      <c r="A995">
        <v>989</v>
      </c>
      <c r="B995" t="str">
        <f>"200907000132"</f>
        <v>200907000132</v>
      </c>
      <c r="C995" t="s">
        <v>8</v>
      </c>
    </row>
    <row r="996" spans="1:3" x14ac:dyDescent="0.25">
      <c r="A996">
        <v>990</v>
      </c>
      <c r="B996" t="str">
        <f>"00463614"</f>
        <v>00463614</v>
      </c>
      <c r="C996" t="s">
        <v>6</v>
      </c>
    </row>
    <row r="997" spans="1:3" x14ac:dyDescent="0.25">
      <c r="A997">
        <v>991</v>
      </c>
      <c r="B997" t="str">
        <f>"00530597"</f>
        <v>00530597</v>
      </c>
      <c r="C997" t="s">
        <v>6</v>
      </c>
    </row>
    <row r="998" spans="1:3" x14ac:dyDescent="0.25">
      <c r="A998">
        <v>992</v>
      </c>
      <c r="B998" t="str">
        <f>"00664501"</f>
        <v>00664501</v>
      </c>
      <c r="C998" t="s">
        <v>8</v>
      </c>
    </row>
    <row r="999" spans="1:3" x14ac:dyDescent="0.25">
      <c r="A999">
        <v>993</v>
      </c>
      <c r="B999" t="str">
        <f>"00452019"</f>
        <v>00452019</v>
      </c>
      <c r="C999" t="s">
        <v>6</v>
      </c>
    </row>
    <row r="1000" spans="1:3" x14ac:dyDescent="0.25">
      <c r="A1000">
        <v>994</v>
      </c>
      <c r="B1000" t="str">
        <f>"00671309"</f>
        <v>00671309</v>
      </c>
      <c r="C1000" t="s">
        <v>6</v>
      </c>
    </row>
    <row r="1001" spans="1:3" x14ac:dyDescent="0.25">
      <c r="A1001">
        <v>995</v>
      </c>
      <c r="B1001" t="str">
        <f>"201402010751"</f>
        <v>201402010751</v>
      </c>
      <c r="C1001" t="s">
        <v>6</v>
      </c>
    </row>
    <row r="1002" spans="1:3" x14ac:dyDescent="0.25">
      <c r="A1002">
        <v>996</v>
      </c>
      <c r="B1002" t="str">
        <f>"200811000758"</f>
        <v>200811000758</v>
      </c>
      <c r="C1002" t="s">
        <v>8</v>
      </c>
    </row>
    <row r="1003" spans="1:3" x14ac:dyDescent="0.25">
      <c r="A1003">
        <v>997</v>
      </c>
      <c r="B1003" t="str">
        <f>"00562786"</f>
        <v>00562786</v>
      </c>
      <c r="C1003" t="s">
        <v>8</v>
      </c>
    </row>
    <row r="1004" spans="1:3" x14ac:dyDescent="0.25">
      <c r="A1004">
        <v>998</v>
      </c>
      <c r="B1004" t="str">
        <f>"00562381"</f>
        <v>00562381</v>
      </c>
      <c r="C1004" t="s">
        <v>6</v>
      </c>
    </row>
    <row r="1005" spans="1:3" x14ac:dyDescent="0.25">
      <c r="A1005">
        <v>999</v>
      </c>
      <c r="B1005" t="str">
        <f>"201409006595"</f>
        <v>201409006595</v>
      </c>
      <c r="C1005" t="s">
        <v>6</v>
      </c>
    </row>
    <row r="1006" spans="1:3" x14ac:dyDescent="0.25">
      <c r="A1006">
        <v>1000</v>
      </c>
      <c r="B1006" t="str">
        <f>"00667045"</f>
        <v>00667045</v>
      </c>
      <c r="C1006" t="s">
        <v>6</v>
      </c>
    </row>
    <row r="1007" spans="1:3" x14ac:dyDescent="0.25">
      <c r="A1007">
        <v>1001</v>
      </c>
      <c r="B1007" t="str">
        <f>"00690355"</f>
        <v>00690355</v>
      </c>
      <c r="C1007" t="s">
        <v>6</v>
      </c>
    </row>
    <row r="1008" spans="1:3" x14ac:dyDescent="0.25">
      <c r="A1008">
        <v>1002</v>
      </c>
      <c r="B1008" t="str">
        <f>"00152822"</f>
        <v>00152822</v>
      </c>
      <c r="C1008" t="s">
        <v>6</v>
      </c>
    </row>
    <row r="1009" spans="1:3" x14ac:dyDescent="0.25">
      <c r="A1009">
        <v>1003</v>
      </c>
      <c r="B1009" t="str">
        <f>"00654548"</f>
        <v>00654548</v>
      </c>
      <c r="C1009" t="s">
        <v>6</v>
      </c>
    </row>
    <row r="1010" spans="1:3" x14ac:dyDescent="0.25">
      <c r="A1010">
        <v>1004</v>
      </c>
      <c r="B1010" t="str">
        <f>"00117725"</f>
        <v>00117725</v>
      </c>
      <c r="C1010" t="s">
        <v>6</v>
      </c>
    </row>
    <row r="1011" spans="1:3" x14ac:dyDescent="0.25">
      <c r="A1011">
        <v>1005</v>
      </c>
      <c r="B1011" t="str">
        <f>"00514266"</f>
        <v>00514266</v>
      </c>
      <c r="C1011" t="s">
        <v>6</v>
      </c>
    </row>
    <row r="1012" spans="1:3" x14ac:dyDescent="0.25">
      <c r="A1012">
        <v>1006</v>
      </c>
      <c r="B1012" t="str">
        <f>"00555200"</f>
        <v>00555200</v>
      </c>
      <c r="C1012" t="s">
        <v>6</v>
      </c>
    </row>
    <row r="1013" spans="1:3" x14ac:dyDescent="0.25">
      <c r="A1013">
        <v>1007</v>
      </c>
      <c r="B1013" t="str">
        <f>"201406001175"</f>
        <v>201406001175</v>
      </c>
      <c r="C1013" t="s">
        <v>6</v>
      </c>
    </row>
    <row r="1014" spans="1:3" x14ac:dyDescent="0.25">
      <c r="A1014">
        <v>1008</v>
      </c>
      <c r="B1014" t="str">
        <f>"00096158"</f>
        <v>00096158</v>
      </c>
      <c r="C1014" t="s">
        <v>6</v>
      </c>
    </row>
    <row r="1015" spans="1:3" x14ac:dyDescent="0.25">
      <c r="A1015">
        <v>1009</v>
      </c>
      <c r="B1015" t="str">
        <f>"200802007207"</f>
        <v>200802007207</v>
      </c>
      <c r="C1015" t="s">
        <v>8</v>
      </c>
    </row>
    <row r="1016" spans="1:3" x14ac:dyDescent="0.25">
      <c r="A1016">
        <v>1010</v>
      </c>
      <c r="B1016" t="str">
        <f>"00103557"</f>
        <v>00103557</v>
      </c>
      <c r="C1016" t="s">
        <v>8</v>
      </c>
    </row>
    <row r="1017" spans="1:3" x14ac:dyDescent="0.25">
      <c r="A1017">
        <v>1011</v>
      </c>
      <c r="B1017" t="str">
        <f>"00666907"</f>
        <v>00666907</v>
      </c>
      <c r="C1017" t="s">
        <v>6</v>
      </c>
    </row>
    <row r="1018" spans="1:3" x14ac:dyDescent="0.25">
      <c r="A1018">
        <v>1012</v>
      </c>
      <c r="B1018" t="str">
        <f>"00589715"</f>
        <v>00589715</v>
      </c>
      <c r="C1018" t="s">
        <v>6</v>
      </c>
    </row>
    <row r="1019" spans="1:3" x14ac:dyDescent="0.25">
      <c r="A1019">
        <v>1013</v>
      </c>
      <c r="B1019" t="str">
        <f>"00464589"</f>
        <v>00464589</v>
      </c>
      <c r="C1019" t="s">
        <v>6</v>
      </c>
    </row>
    <row r="1020" spans="1:3" x14ac:dyDescent="0.25">
      <c r="A1020">
        <v>1014</v>
      </c>
      <c r="B1020" t="str">
        <f>"00542268"</f>
        <v>00542268</v>
      </c>
      <c r="C1020" t="s">
        <v>6</v>
      </c>
    </row>
    <row r="1021" spans="1:3" x14ac:dyDescent="0.25">
      <c r="A1021">
        <v>1015</v>
      </c>
      <c r="B1021" t="str">
        <f>"00521253"</f>
        <v>00521253</v>
      </c>
      <c r="C1021" t="s">
        <v>8</v>
      </c>
    </row>
    <row r="1022" spans="1:3" x14ac:dyDescent="0.25">
      <c r="A1022">
        <v>1016</v>
      </c>
      <c r="B1022" t="str">
        <f>"200911000263"</f>
        <v>200911000263</v>
      </c>
      <c r="C1022" t="s">
        <v>8</v>
      </c>
    </row>
    <row r="1023" spans="1:3" x14ac:dyDescent="0.25">
      <c r="A1023">
        <v>1017</v>
      </c>
      <c r="B1023" t="str">
        <f>"00557359"</f>
        <v>00557359</v>
      </c>
      <c r="C1023" t="s">
        <v>13</v>
      </c>
    </row>
    <row r="1024" spans="1:3" x14ac:dyDescent="0.25">
      <c r="A1024">
        <v>1018</v>
      </c>
      <c r="B1024" t="str">
        <f>"00101645"</f>
        <v>00101645</v>
      </c>
      <c r="C1024" t="s">
        <v>8</v>
      </c>
    </row>
    <row r="1025" spans="1:3" x14ac:dyDescent="0.25">
      <c r="A1025">
        <v>1019</v>
      </c>
      <c r="B1025" t="str">
        <f>"00459964"</f>
        <v>00459964</v>
      </c>
      <c r="C1025" t="s">
        <v>6</v>
      </c>
    </row>
    <row r="1026" spans="1:3" x14ac:dyDescent="0.25">
      <c r="A1026">
        <v>1020</v>
      </c>
      <c r="B1026" t="str">
        <f>"00121407"</f>
        <v>00121407</v>
      </c>
      <c r="C1026" t="s">
        <v>6</v>
      </c>
    </row>
    <row r="1027" spans="1:3" x14ac:dyDescent="0.25">
      <c r="A1027">
        <v>1021</v>
      </c>
      <c r="B1027" t="str">
        <f>"00530796"</f>
        <v>00530796</v>
      </c>
      <c r="C1027" t="s">
        <v>8</v>
      </c>
    </row>
    <row r="1028" spans="1:3" x14ac:dyDescent="0.25">
      <c r="A1028">
        <v>1022</v>
      </c>
      <c r="B1028" t="str">
        <f>"00311782"</f>
        <v>00311782</v>
      </c>
      <c r="C1028" t="s">
        <v>6</v>
      </c>
    </row>
    <row r="1029" spans="1:3" x14ac:dyDescent="0.25">
      <c r="A1029">
        <v>1023</v>
      </c>
      <c r="B1029" t="str">
        <f>"00479936"</f>
        <v>00479936</v>
      </c>
      <c r="C1029" t="s">
        <v>6</v>
      </c>
    </row>
    <row r="1030" spans="1:3" x14ac:dyDescent="0.25">
      <c r="A1030">
        <v>1024</v>
      </c>
      <c r="B1030" t="str">
        <f>"201406003496"</f>
        <v>201406003496</v>
      </c>
      <c r="C1030" t="s">
        <v>6</v>
      </c>
    </row>
    <row r="1031" spans="1:3" x14ac:dyDescent="0.25">
      <c r="A1031">
        <v>1025</v>
      </c>
      <c r="B1031" t="str">
        <f>"00600423"</f>
        <v>00600423</v>
      </c>
      <c r="C1031" t="s">
        <v>6</v>
      </c>
    </row>
    <row r="1032" spans="1:3" x14ac:dyDescent="0.25">
      <c r="A1032">
        <v>1026</v>
      </c>
      <c r="B1032" t="str">
        <f>"00655690"</f>
        <v>00655690</v>
      </c>
      <c r="C1032" t="s">
        <v>8</v>
      </c>
    </row>
    <row r="1033" spans="1:3" x14ac:dyDescent="0.25">
      <c r="A1033">
        <v>1027</v>
      </c>
      <c r="B1033" t="str">
        <f>"00669959"</f>
        <v>00669959</v>
      </c>
      <c r="C1033" t="s">
        <v>6</v>
      </c>
    </row>
    <row r="1034" spans="1:3" x14ac:dyDescent="0.25">
      <c r="A1034">
        <v>1028</v>
      </c>
      <c r="B1034" t="str">
        <f>"201604002501"</f>
        <v>201604002501</v>
      </c>
      <c r="C1034" t="s">
        <v>6</v>
      </c>
    </row>
    <row r="1035" spans="1:3" x14ac:dyDescent="0.25">
      <c r="A1035">
        <v>1029</v>
      </c>
      <c r="B1035" t="str">
        <f>"00130650"</f>
        <v>00130650</v>
      </c>
      <c r="C1035" t="s">
        <v>6</v>
      </c>
    </row>
    <row r="1036" spans="1:3" x14ac:dyDescent="0.25">
      <c r="A1036">
        <v>1030</v>
      </c>
      <c r="B1036" t="str">
        <f>"00674140"</f>
        <v>00674140</v>
      </c>
      <c r="C1036" t="s">
        <v>8</v>
      </c>
    </row>
    <row r="1037" spans="1:3" x14ac:dyDescent="0.25">
      <c r="A1037">
        <v>1031</v>
      </c>
      <c r="B1037" t="str">
        <f>"201601000855"</f>
        <v>201601000855</v>
      </c>
      <c r="C1037" t="s">
        <v>8</v>
      </c>
    </row>
    <row r="1038" spans="1:3" x14ac:dyDescent="0.25">
      <c r="A1038">
        <v>1032</v>
      </c>
      <c r="B1038" t="str">
        <f>"00675805"</f>
        <v>00675805</v>
      </c>
      <c r="C1038" t="s">
        <v>8</v>
      </c>
    </row>
    <row r="1039" spans="1:3" x14ac:dyDescent="0.25">
      <c r="A1039">
        <v>1033</v>
      </c>
      <c r="B1039" t="str">
        <f>"00668711"</f>
        <v>00668711</v>
      </c>
      <c r="C1039" t="s">
        <v>6</v>
      </c>
    </row>
    <row r="1040" spans="1:3" x14ac:dyDescent="0.25">
      <c r="A1040">
        <v>1034</v>
      </c>
      <c r="B1040" t="str">
        <f>"201406005291"</f>
        <v>201406005291</v>
      </c>
      <c r="C1040" t="s">
        <v>6</v>
      </c>
    </row>
    <row r="1041" spans="1:3" x14ac:dyDescent="0.25">
      <c r="A1041">
        <v>1035</v>
      </c>
      <c r="B1041" t="str">
        <f>"00578612"</f>
        <v>00578612</v>
      </c>
      <c r="C1041" t="s">
        <v>6</v>
      </c>
    </row>
    <row r="1042" spans="1:3" x14ac:dyDescent="0.25">
      <c r="A1042">
        <v>1036</v>
      </c>
      <c r="B1042" t="str">
        <f>"00553310"</f>
        <v>00553310</v>
      </c>
      <c r="C1042" t="s">
        <v>8</v>
      </c>
    </row>
    <row r="1043" spans="1:3" x14ac:dyDescent="0.25">
      <c r="A1043">
        <v>1037</v>
      </c>
      <c r="B1043" t="str">
        <f>"201511007277"</f>
        <v>201511007277</v>
      </c>
      <c r="C1043" t="s">
        <v>6</v>
      </c>
    </row>
    <row r="1044" spans="1:3" x14ac:dyDescent="0.25">
      <c r="A1044">
        <v>1038</v>
      </c>
      <c r="B1044" t="str">
        <f>"201412000666"</f>
        <v>201412000666</v>
      </c>
      <c r="C1044" t="s">
        <v>6</v>
      </c>
    </row>
    <row r="1045" spans="1:3" x14ac:dyDescent="0.25">
      <c r="A1045">
        <v>1039</v>
      </c>
      <c r="B1045" t="str">
        <f>"00309006"</f>
        <v>00309006</v>
      </c>
      <c r="C1045" t="s">
        <v>6</v>
      </c>
    </row>
    <row r="1046" spans="1:3" x14ac:dyDescent="0.25">
      <c r="A1046">
        <v>1040</v>
      </c>
      <c r="B1046" t="str">
        <f>"00628380"</f>
        <v>00628380</v>
      </c>
      <c r="C1046" t="s">
        <v>6</v>
      </c>
    </row>
    <row r="1047" spans="1:3" x14ac:dyDescent="0.25">
      <c r="A1047">
        <v>1041</v>
      </c>
      <c r="B1047" t="str">
        <f>"00558939"</f>
        <v>00558939</v>
      </c>
      <c r="C1047" t="s">
        <v>8</v>
      </c>
    </row>
    <row r="1048" spans="1:3" x14ac:dyDescent="0.25">
      <c r="A1048">
        <v>1042</v>
      </c>
      <c r="B1048" t="str">
        <f>"00130906"</f>
        <v>00130906</v>
      </c>
      <c r="C1048" t="s">
        <v>6</v>
      </c>
    </row>
    <row r="1049" spans="1:3" x14ac:dyDescent="0.25">
      <c r="A1049">
        <v>1043</v>
      </c>
      <c r="B1049" t="str">
        <f>"00168714"</f>
        <v>00168714</v>
      </c>
      <c r="C1049" t="s">
        <v>6</v>
      </c>
    </row>
    <row r="1050" spans="1:3" x14ac:dyDescent="0.25">
      <c r="A1050">
        <v>1044</v>
      </c>
      <c r="B1050" t="str">
        <f>"00487291"</f>
        <v>00487291</v>
      </c>
      <c r="C1050" t="s">
        <v>6</v>
      </c>
    </row>
    <row r="1051" spans="1:3" x14ac:dyDescent="0.25">
      <c r="A1051">
        <v>1045</v>
      </c>
      <c r="B1051" t="str">
        <f>"00539327"</f>
        <v>00539327</v>
      </c>
      <c r="C1051" t="s">
        <v>6</v>
      </c>
    </row>
    <row r="1052" spans="1:3" x14ac:dyDescent="0.25">
      <c r="A1052">
        <v>1046</v>
      </c>
      <c r="B1052" t="str">
        <f>"00675042"</f>
        <v>00675042</v>
      </c>
      <c r="C1052" t="s">
        <v>8</v>
      </c>
    </row>
    <row r="1053" spans="1:3" x14ac:dyDescent="0.25">
      <c r="A1053">
        <v>1047</v>
      </c>
      <c r="B1053" t="str">
        <f>"00482120"</f>
        <v>00482120</v>
      </c>
      <c r="C1053" t="s">
        <v>6</v>
      </c>
    </row>
    <row r="1054" spans="1:3" x14ac:dyDescent="0.25">
      <c r="A1054">
        <v>1048</v>
      </c>
      <c r="B1054" t="str">
        <f>"201304002703"</f>
        <v>201304002703</v>
      </c>
      <c r="C1054" t="s">
        <v>6</v>
      </c>
    </row>
    <row r="1055" spans="1:3" x14ac:dyDescent="0.25">
      <c r="A1055">
        <v>1049</v>
      </c>
      <c r="B1055" t="str">
        <f>"00603253"</f>
        <v>00603253</v>
      </c>
      <c r="C1055" t="s">
        <v>6</v>
      </c>
    </row>
    <row r="1056" spans="1:3" x14ac:dyDescent="0.25">
      <c r="A1056">
        <v>1050</v>
      </c>
      <c r="B1056" t="str">
        <f>"00102665"</f>
        <v>00102665</v>
      </c>
      <c r="C1056" t="s">
        <v>6</v>
      </c>
    </row>
    <row r="1057" spans="1:3" x14ac:dyDescent="0.25">
      <c r="A1057">
        <v>1051</v>
      </c>
      <c r="B1057" t="str">
        <f>"00089581"</f>
        <v>00089581</v>
      </c>
      <c r="C1057" t="s">
        <v>6</v>
      </c>
    </row>
    <row r="1058" spans="1:3" x14ac:dyDescent="0.25">
      <c r="A1058">
        <v>1052</v>
      </c>
      <c r="B1058" t="str">
        <f>"00524603"</f>
        <v>00524603</v>
      </c>
      <c r="C1058" t="s">
        <v>8</v>
      </c>
    </row>
    <row r="1059" spans="1:3" x14ac:dyDescent="0.25">
      <c r="A1059">
        <v>1053</v>
      </c>
      <c r="B1059" t="str">
        <f>"00462895"</f>
        <v>00462895</v>
      </c>
      <c r="C1059" t="s">
        <v>6</v>
      </c>
    </row>
    <row r="1060" spans="1:3" x14ac:dyDescent="0.25">
      <c r="A1060">
        <v>1054</v>
      </c>
      <c r="B1060" t="str">
        <f>"00671242"</f>
        <v>00671242</v>
      </c>
      <c r="C1060" t="s">
        <v>6</v>
      </c>
    </row>
    <row r="1061" spans="1:3" x14ac:dyDescent="0.25">
      <c r="A1061">
        <v>1055</v>
      </c>
      <c r="B1061" t="str">
        <f>"00551867"</f>
        <v>00551867</v>
      </c>
      <c r="C1061" t="s">
        <v>6</v>
      </c>
    </row>
    <row r="1062" spans="1:3" x14ac:dyDescent="0.25">
      <c r="A1062">
        <v>1056</v>
      </c>
      <c r="B1062" t="str">
        <f>"00458222"</f>
        <v>00458222</v>
      </c>
      <c r="C1062" t="s">
        <v>6</v>
      </c>
    </row>
    <row r="1063" spans="1:3" x14ac:dyDescent="0.25">
      <c r="A1063">
        <v>1057</v>
      </c>
      <c r="B1063" t="str">
        <f>"201511024464"</f>
        <v>201511024464</v>
      </c>
      <c r="C1063" t="s">
        <v>8</v>
      </c>
    </row>
    <row r="1064" spans="1:3" x14ac:dyDescent="0.25">
      <c r="A1064">
        <v>1058</v>
      </c>
      <c r="B1064" t="str">
        <f>"201502003010"</f>
        <v>201502003010</v>
      </c>
      <c r="C1064" t="s">
        <v>8</v>
      </c>
    </row>
    <row r="1065" spans="1:3" x14ac:dyDescent="0.25">
      <c r="A1065">
        <v>1059</v>
      </c>
      <c r="B1065" t="str">
        <f>"00555152"</f>
        <v>00555152</v>
      </c>
      <c r="C1065" t="s">
        <v>6</v>
      </c>
    </row>
    <row r="1066" spans="1:3" x14ac:dyDescent="0.25">
      <c r="A1066">
        <v>1060</v>
      </c>
      <c r="B1066" t="str">
        <f>"201406010534"</f>
        <v>201406010534</v>
      </c>
      <c r="C1066" t="s">
        <v>8</v>
      </c>
    </row>
    <row r="1067" spans="1:3" x14ac:dyDescent="0.25">
      <c r="A1067">
        <v>1061</v>
      </c>
      <c r="B1067" t="str">
        <f>"201304001826"</f>
        <v>201304001826</v>
      </c>
      <c r="C1067" t="s">
        <v>8</v>
      </c>
    </row>
    <row r="1068" spans="1:3" x14ac:dyDescent="0.25">
      <c r="A1068">
        <v>1062</v>
      </c>
      <c r="B1068" t="str">
        <f>"00527140"</f>
        <v>00527140</v>
      </c>
      <c r="C1068" t="s">
        <v>6</v>
      </c>
    </row>
    <row r="1069" spans="1:3" x14ac:dyDescent="0.25">
      <c r="A1069">
        <v>1063</v>
      </c>
      <c r="B1069" t="str">
        <f>"00085499"</f>
        <v>00085499</v>
      </c>
      <c r="C1069" t="s">
        <v>6</v>
      </c>
    </row>
    <row r="1070" spans="1:3" x14ac:dyDescent="0.25">
      <c r="A1070">
        <v>1064</v>
      </c>
      <c r="B1070" t="str">
        <f>"00672314"</f>
        <v>00672314</v>
      </c>
      <c r="C1070" t="s">
        <v>6</v>
      </c>
    </row>
    <row r="1071" spans="1:3" x14ac:dyDescent="0.25">
      <c r="A1071">
        <v>1065</v>
      </c>
      <c r="B1071" t="str">
        <f>"00541421"</f>
        <v>00541421</v>
      </c>
      <c r="C1071" t="s">
        <v>8</v>
      </c>
    </row>
    <row r="1072" spans="1:3" x14ac:dyDescent="0.25">
      <c r="A1072">
        <v>1066</v>
      </c>
      <c r="B1072" t="str">
        <f>"00222246"</f>
        <v>00222246</v>
      </c>
      <c r="C1072" t="s">
        <v>6</v>
      </c>
    </row>
    <row r="1073" spans="1:3" x14ac:dyDescent="0.25">
      <c r="A1073">
        <v>1067</v>
      </c>
      <c r="B1073" t="str">
        <f>"00673299"</f>
        <v>00673299</v>
      </c>
      <c r="C1073" t="s">
        <v>8</v>
      </c>
    </row>
    <row r="1074" spans="1:3" x14ac:dyDescent="0.25">
      <c r="A1074">
        <v>1068</v>
      </c>
      <c r="B1074" t="str">
        <f>"00639246"</f>
        <v>00639246</v>
      </c>
      <c r="C1074" t="s">
        <v>9</v>
      </c>
    </row>
    <row r="1075" spans="1:3" x14ac:dyDescent="0.25">
      <c r="A1075">
        <v>1069</v>
      </c>
      <c r="B1075" t="str">
        <f>"00682308"</f>
        <v>00682308</v>
      </c>
      <c r="C1075" t="s">
        <v>6</v>
      </c>
    </row>
    <row r="1076" spans="1:3" x14ac:dyDescent="0.25">
      <c r="A1076">
        <v>1070</v>
      </c>
      <c r="B1076" t="str">
        <f>"201208000008"</f>
        <v>201208000008</v>
      </c>
      <c r="C1076" t="s">
        <v>8</v>
      </c>
    </row>
    <row r="1077" spans="1:3" x14ac:dyDescent="0.25">
      <c r="A1077">
        <v>1071</v>
      </c>
      <c r="B1077" t="str">
        <f>"00222132"</f>
        <v>00222132</v>
      </c>
      <c r="C1077" t="s">
        <v>6</v>
      </c>
    </row>
    <row r="1078" spans="1:3" x14ac:dyDescent="0.25">
      <c r="A1078">
        <v>1072</v>
      </c>
      <c r="B1078" t="str">
        <f>"201310000075"</f>
        <v>201310000075</v>
      </c>
      <c r="C1078" t="s">
        <v>8</v>
      </c>
    </row>
    <row r="1079" spans="1:3" x14ac:dyDescent="0.25">
      <c r="A1079">
        <v>1073</v>
      </c>
      <c r="B1079" t="str">
        <f>"00485914"</f>
        <v>00485914</v>
      </c>
      <c r="C1079" t="s">
        <v>6</v>
      </c>
    </row>
    <row r="1080" spans="1:3" x14ac:dyDescent="0.25">
      <c r="A1080">
        <v>1074</v>
      </c>
      <c r="B1080" t="str">
        <f>"200910000516"</f>
        <v>200910000516</v>
      </c>
      <c r="C1080" t="s">
        <v>6</v>
      </c>
    </row>
    <row r="1081" spans="1:3" x14ac:dyDescent="0.25">
      <c r="A1081">
        <v>1075</v>
      </c>
      <c r="B1081" t="str">
        <f>"00479749"</f>
        <v>00479749</v>
      </c>
      <c r="C1081" t="s">
        <v>6</v>
      </c>
    </row>
    <row r="1082" spans="1:3" x14ac:dyDescent="0.25">
      <c r="A1082">
        <v>1076</v>
      </c>
      <c r="B1082" t="str">
        <f>"00470374"</f>
        <v>00470374</v>
      </c>
      <c r="C1082" t="s">
        <v>6</v>
      </c>
    </row>
    <row r="1083" spans="1:3" x14ac:dyDescent="0.25">
      <c r="A1083">
        <v>1077</v>
      </c>
      <c r="B1083" t="str">
        <f>"201504002253"</f>
        <v>201504002253</v>
      </c>
      <c r="C1083" t="s">
        <v>8</v>
      </c>
    </row>
    <row r="1084" spans="1:3" x14ac:dyDescent="0.25">
      <c r="A1084">
        <v>1078</v>
      </c>
      <c r="B1084" t="str">
        <f>"00578802"</f>
        <v>00578802</v>
      </c>
      <c r="C1084" t="s">
        <v>13</v>
      </c>
    </row>
    <row r="1085" spans="1:3" x14ac:dyDescent="0.25">
      <c r="A1085">
        <v>1079</v>
      </c>
      <c r="B1085" t="str">
        <f>"201410009925"</f>
        <v>201410009925</v>
      </c>
      <c r="C1085" t="s">
        <v>6</v>
      </c>
    </row>
    <row r="1086" spans="1:3" x14ac:dyDescent="0.25">
      <c r="A1086">
        <v>1080</v>
      </c>
      <c r="B1086" t="str">
        <f>"00530969"</f>
        <v>00530969</v>
      </c>
      <c r="C1086" t="s">
        <v>8</v>
      </c>
    </row>
    <row r="1087" spans="1:3" x14ac:dyDescent="0.25">
      <c r="A1087">
        <v>1081</v>
      </c>
      <c r="B1087" t="str">
        <f>"00600142"</f>
        <v>00600142</v>
      </c>
      <c r="C1087" t="s">
        <v>6</v>
      </c>
    </row>
    <row r="1088" spans="1:3" x14ac:dyDescent="0.25">
      <c r="A1088">
        <v>1082</v>
      </c>
      <c r="B1088" t="str">
        <f>"00005315"</f>
        <v>00005315</v>
      </c>
      <c r="C1088" t="s">
        <v>8</v>
      </c>
    </row>
    <row r="1089" spans="1:3" x14ac:dyDescent="0.25">
      <c r="A1089">
        <v>1083</v>
      </c>
      <c r="B1089" t="str">
        <f>"00345915"</f>
        <v>00345915</v>
      </c>
      <c r="C1089" t="s">
        <v>6</v>
      </c>
    </row>
    <row r="1090" spans="1:3" x14ac:dyDescent="0.25">
      <c r="A1090">
        <v>1084</v>
      </c>
      <c r="B1090" t="str">
        <f>"00532949"</f>
        <v>00532949</v>
      </c>
      <c r="C1090" t="s">
        <v>8</v>
      </c>
    </row>
    <row r="1091" spans="1:3" x14ac:dyDescent="0.25">
      <c r="A1091">
        <v>1085</v>
      </c>
      <c r="B1091" t="str">
        <f>"00644641"</f>
        <v>00644641</v>
      </c>
      <c r="C1091" t="s">
        <v>6</v>
      </c>
    </row>
    <row r="1092" spans="1:3" x14ac:dyDescent="0.25">
      <c r="A1092">
        <v>1086</v>
      </c>
      <c r="B1092" t="str">
        <f>"00680282"</f>
        <v>00680282</v>
      </c>
      <c r="C1092" t="s">
        <v>8</v>
      </c>
    </row>
    <row r="1093" spans="1:3" x14ac:dyDescent="0.25">
      <c r="A1093">
        <v>1087</v>
      </c>
      <c r="B1093" t="str">
        <f>"00088746"</f>
        <v>00088746</v>
      </c>
      <c r="C1093" t="s">
        <v>6</v>
      </c>
    </row>
    <row r="1094" spans="1:3" x14ac:dyDescent="0.25">
      <c r="A1094">
        <v>1088</v>
      </c>
      <c r="B1094" t="str">
        <f>"00269788"</f>
        <v>00269788</v>
      </c>
      <c r="C1094" t="s">
        <v>6</v>
      </c>
    </row>
    <row r="1095" spans="1:3" x14ac:dyDescent="0.25">
      <c r="A1095">
        <v>1089</v>
      </c>
      <c r="B1095" t="str">
        <f>"00101281"</f>
        <v>00101281</v>
      </c>
      <c r="C1095" t="s">
        <v>8</v>
      </c>
    </row>
    <row r="1096" spans="1:3" x14ac:dyDescent="0.25">
      <c r="A1096">
        <v>1090</v>
      </c>
      <c r="B1096" t="str">
        <f>"00689577"</f>
        <v>00689577</v>
      </c>
      <c r="C1096" t="s">
        <v>6</v>
      </c>
    </row>
    <row r="1097" spans="1:3" x14ac:dyDescent="0.25">
      <c r="A1097">
        <v>1091</v>
      </c>
      <c r="B1097" t="str">
        <f>"00673677"</f>
        <v>00673677</v>
      </c>
      <c r="C1097" t="s">
        <v>6</v>
      </c>
    </row>
    <row r="1098" spans="1:3" x14ac:dyDescent="0.25">
      <c r="A1098">
        <v>1092</v>
      </c>
      <c r="B1098" t="str">
        <f>"201412002724"</f>
        <v>201412002724</v>
      </c>
      <c r="C1098" t="s">
        <v>8</v>
      </c>
    </row>
    <row r="1099" spans="1:3" x14ac:dyDescent="0.25">
      <c r="A1099">
        <v>1093</v>
      </c>
      <c r="B1099" t="str">
        <f>"00514990"</f>
        <v>00514990</v>
      </c>
      <c r="C1099" t="s">
        <v>6</v>
      </c>
    </row>
    <row r="1100" spans="1:3" x14ac:dyDescent="0.25">
      <c r="A1100">
        <v>1094</v>
      </c>
      <c r="B1100" t="str">
        <f>"00678528"</f>
        <v>00678528</v>
      </c>
      <c r="C1100" t="s">
        <v>6</v>
      </c>
    </row>
    <row r="1101" spans="1:3" x14ac:dyDescent="0.25">
      <c r="A1101">
        <v>1095</v>
      </c>
      <c r="B1101" t="str">
        <f>"00667617"</f>
        <v>00667617</v>
      </c>
      <c r="C1101" t="s">
        <v>6</v>
      </c>
    </row>
    <row r="1102" spans="1:3" x14ac:dyDescent="0.25">
      <c r="A1102">
        <v>1096</v>
      </c>
      <c r="B1102" t="str">
        <f>"00131031"</f>
        <v>00131031</v>
      </c>
      <c r="C1102" t="s">
        <v>8</v>
      </c>
    </row>
    <row r="1103" spans="1:3" x14ac:dyDescent="0.25">
      <c r="A1103">
        <v>1097</v>
      </c>
      <c r="B1103" t="str">
        <f>"00477585"</f>
        <v>00477585</v>
      </c>
      <c r="C1103" t="s">
        <v>6</v>
      </c>
    </row>
    <row r="1104" spans="1:3" x14ac:dyDescent="0.25">
      <c r="A1104">
        <v>1098</v>
      </c>
      <c r="B1104" t="str">
        <f>"00552386"</f>
        <v>00552386</v>
      </c>
      <c r="C1104" t="s">
        <v>8</v>
      </c>
    </row>
    <row r="1105" spans="1:3" x14ac:dyDescent="0.25">
      <c r="A1105">
        <v>1099</v>
      </c>
      <c r="B1105" t="str">
        <f>"00558967"</f>
        <v>00558967</v>
      </c>
      <c r="C1105" t="s">
        <v>6</v>
      </c>
    </row>
    <row r="1106" spans="1:3" x14ac:dyDescent="0.25">
      <c r="A1106">
        <v>1100</v>
      </c>
      <c r="B1106" t="str">
        <f>"00690535"</f>
        <v>00690535</v>
      </c>
      <c r="C1106" t="s">
        <v>8</v>
      </c>
    </row>
    <row r="1107" spans="1:3" x14ac:dyDescent="0.25">
      <c r="A1107">
        <v>1101</v>
      </c>
      <c r="B1107" t="str">
        <f>"00594893"</f>
        <v>00594893</v>
      </c>
      <c r="C1107" t="s">
        <v>6</v>
      </c>
    </row>
    <row r="1108" spans="1:3" x14ac:dyDescent="0.25">
      <c r="A1108">
        <v>1102</v>
      </c>
      <c r="B1108" t="str">
        <f>"00667918"</f>
        <v>00667918</v>
      </c>
      <c r="C1108" t="s">
        <v>6</v>
      </c>
    </row>
    <row r="1109" spans="1:3" x14ac:dyDescent="0.25">
      <c r="A1109">
        <v>1103</v>
      </c>
      <c r="B1109" t="str">
        <f>"00123401"</f>
        <v>00123401</v>
      </c>
      <c r="C1109" t="s">
        <v>6</v>
      </c>
    </row>
    <row r="1110" spans="1:3" x14ac:dyDescent="0.25">
      <c r="A1110">
        <v>1104</v>
      </c>
      <c r="B1110" t="str">
        <f>"201604004037"</f>
        <v>201604004037</v>
      </c>
      <c r="C1110" t="s">
        <v>6</v>
      </c>
    </row>
    <row r="1111" spans="1:3" x14ac:dyDescent="0.25">
      <c r="A1111">
        <v>1105</v>
      </c>
      <c r="B1111" t="str">
        <f>"00127321"</f>
        <v>00127321</v>
      </c>
      <c r="C1111" t="s">
        <v>6</v>
      </c>
    </row>
    <row r="1112" spans="1:3" x14ac:dyDescent="0.25">
      <c r="A1112">
        <v>1106</v>
      </c>
      <c r="B1112" t="str">
        <f>"201405001123"</f>
        <v>201405001123</v>
      </c>
      <c r="C1112" t="s">
        <v>9</v>
      </c>
    </row>
    <row r="1113" spans="1:3" x14ac:dyDescent="0.25">
      <c r="A1113">
        <v>1107</v>
      </c>
      <c r="B1113" t="str">
        <f>"00681868"</f>
        <v>00681868</v>
      </c>
      <c r="C1113" t="s">
        <v>8</v>
      </c>
    </row>
    <row r="1114" spans="1:3" x14ac:dyDescent="0.25">
      <c r="A1114">
        <v>1108</v>
      </c>
      <c r="B1114" t="str">
        <f>"00552584"</f>
        <v>00552584</v>
      </c>
      <c r="C1114" t="s">
        <v>6</v>
      </c>
    </row>
    <row r="1115" spans="1:3" x14ac:dyDescent="0.25">
      <c r="A1115">
        <v>1109</v>
      </c>
      <c r="B1115" t="str">
        <f>"00530546"</f>
        <v>00530546</v>
      </c>
      <c r="C1115" t="s">
        <v>6</v>
      </c>
    </row>
    <row r="1116" spans="1:3" x14ac:dyDescent="0.25">
      <c r="A1116">
        <v>1110</v>
      </c>
      <c r="B1116" t="str">
        <f>"200712004878"</f>
        <v>200712004878</v>
      </c>
      <c r="C1116" t="s">
        <v>6</v>
      </c>
    </row>
    <row r="1117" spans="1:3" x14ac:dyDescent="0.25">
      <c r="A1117">
        <v>1111</v>
      </c>
      <c r="B1117" t="str">
        <f>"00613624"</f>
        <v>00613624</v>
      </c>
      <c r="C1117" t="s">
        <v>6</v>
      </c>
    </row>
    <row r="1118" spans="1:3" x14ac:dyDescent="0.25">
      <c r="A1118">
        <v>1112</v>
      </c>
      <c r="B1118" t="str">
        <f>"00677299"</f>
        <v>00677299</v>
      </c>
      <c r="C1118" t="s">
        <v>8</v>
      </c>
    </row>
    <row r="1119" spans="1:3" x14ac:dyDescent="0.25">
      <c r="A1119">
        <v>1113</v>
      </c>
      <c r="B1119" t="str">
        <f>"200802001843"</f>
        <v>200802001843</v>
      </c>
      <c r="C1119" t="s">
        <v>8</v>
      </c>
    </row>
    <row r="1120" spans="1:3" x14ac:dyDescent="0.25">
      <c r="A1120">
        <v>1114</v>
      </c>
      <c r="B1120" t="str">
        <f>"00686593"</f>
        <v>00686593</v>
      </c>
      <c r="C1120" t="s">
        <v>6</v>
      </c>
    </row>
    <row r="1121" spans="1:3" x14ac:dyDescent="0.25">
      <c r="A1121">
        <v>1115</v>
      </c>
      <c r="B1121" t="str">
        <f>"00424757"</f>
        <v>00424757</v>
      </c>
      <c r="C1121" t="s">
        <v>8</v>
      </c>
    </row>
    <row r="1122" spans="1:3" x14ac:dyDescent="0.25">
      <c r="A1122">
        <v>1116</v>
      </c>
      <c r="B1122" t="str">
        <f>"00669567"</f>
        <v>00669567</v>
      </c>
      <c r="C1122" t="s">
        <v>6</v>
      </c>
    </row>
    <row r="1123" spans="1:3" x14ac:dyDescent="0.25">
      <c r="A1123">
        <v>1117</v>
      </c>
      <c r="B1123" t="str">
        <f>"00667132"</f>
        <v>00667132</v>
      </c>
      <c r="C1123" t="s">
        <v>6</v>
      </c>
    </row>
    <row r="1124" spans="1:3" x14ac:dyDescent="0.25">
      <c r="A1124">
        <v>1118</v>
      </c>
      <c r="B1124" t="str">
        <f>"00678717"</f>
        <v>00678717</v>
      </c>
      <c r="C1124" t="s">
        <v>8</v>
      </c>
    </row>
    <row r="1125" spans="1:3" x14ac:dyDescent="0.25">
      <c r="A1125">
        <v>1119</v>
      </c>
      <c r="B1125" t="str">
        <f>"00668849"</f>
        <v>00668849</v>
      </c>
      <c r="C1125" t="s">
        <v>6</v>
      </c>
    </row>
    <row r="1126" spans="1:3" x14ac:dyDescent="0.25">
      <c r="A1126">
        <v>1120</v>
      </c>
      <c r="B1126" t="str">
        <f>"00361693"</f>
        <v>00361693</v>
      </c>
      <c r="C1126" t="s">
        <v>6</v>
      </c>
    </row>
    <row r="1127" spans="1:3" x14ac:dyDescent="0.25">
      <c r="A1127">
        <v>1121</v>
      </c>
      <c r="B1127" t="str">
        <f>"201410004684"</f>
        <v>201410004684</v>
      </c>
      <c r="C1127" t="s">
        <v>6</v>
      </c>
    </row>
    <row r="1128" spans="1:3" x14ac:dyDescent="0.25">
      <c r="A1128">
        <v>1122</v>
      </c>
      <c r="B1128" t="str">
        <f>"00612701"</f>
        <v>00612701</v>
      </c>
      <c r="C1128" t="s">
        <v>6</v>
      </c>
    </row>
    <row r="1129" spans="1:3" x14ac:dyDescent="0.25">
      <c r="A1129">
        <v>1123</v>
      </c>
      <c r="B1129" t="str">
        <f>"00613039"</f>
        <v>00613039</v>
      </c>
      <c r="C1129" t="s">
        <v>6</v>
      </c>
    </row>
    <row r="1130" spans="1:3" x14ac:dyDescent="0.25">
      <c r="A1130">
        <v>1124</v>
      </c>
      <c r="B1130" t="str">
        <f>"00666153"</f>
        <v>00666153</v>
      </c>
      <c r="C1130" t="s">
        <v>6</v>
      </c>
    </row>
    <row r="1131" spans="1:3" x14ac:dyDescent="0.25">
      <c r="A1131">
        <v>1125</v>
      </c>
      <c r="B1131" t="str">
        <f>"00623280"</f>
        <v>00623280</v>
      </c>
      <c r="C1131" t="s">
        <v>6</v>
      </c>
    </row>
    <row r="1132" spans="1:3" x14ac:dyDescent="0.25">
      <c r="A1132">
        <v>1126</v>
      </c>
      <c r="B1132" t="str">
        <f>"00589445"</f>
        <v>00589445</v>
      </c>
      <c r="C1132" t="s">
        <v>6</v>
      </c>
    </row>
    <row r="1133" spans="1:3" x14ac:dyDescent="0.25">
      <c r="A1133">
        <v>1127</v>
      </c>
      <c r="B1133" t="str">
        <f>"201511014354"</f>
        <v>201511014354</v>
      </c>
      <c r="C1133" t="s">
        <v>8</v>
      </c>
    </row>
    <row r="1134" spans="1:3" x14ac:dyDescent="0.25">
      <c r="A1134">
        <v>1128</v>
      </c>
      <c r="B1134" t="str">
        <f>"201411003588"</f>
        <v>201411003588</v>
      </c>
      <c r="C1134" t="s">
        <v>6</v>
      </c>
    </row>
    <row r="1135" spans="1:3" x14ac:dyDescent="0.25">
      <c r="A1135">
        <v>1129</v>
      </c>
      <c r="B1135" t="str">
        <f>"00556876"</f>
        <v>00556876</v>
      </c>
      <c r="C1135" t="s">
        <v>8</v>
      </c>
    </row>
    <row r="1136" spans="1:3" x14ac:dyDescent="0.25">
      <c r="A1136">
        <v>1130</v>
      </c>
      <c r="B1136" t="str">
        <f>"00511877"</f>
        <v>00511877</v>
      </c>
      <c r="C1136" t="s">
        <v>8</v>
      </c>
    </row>
    <row r="1137" spans="1:3" x14ac:dyDescent="0.25">
      <c r="A1137">
        <v>1131</v>
      </c>
      <c r="B1137" t="str">
        <f>"200802004272"</f>
        <v>200802004272</v>
      </c>
      <c r="C1137" t="s">
        <v>8</v>
      </c>
    </row>
    <row r="1138" spans="1:3" x14ac:dyDescent="0.25">
      <c r="A1138">
        <v>1132</v>
      </c>
      <c r="B1138" t="str">
        <f>"200802007278"</f>
        <v>200802007278</v>
      </c>
      <c r="C1138" t="s">
        <v>6</v>
      </c>
    </row>
    <row r="1139" spans="1:3" x14ac:dyDescent="0.25">
      <c r="A1139">
        <v>1133</v>
      </c>
      <c r="B1139" t="str">
        <f>"201411000832"</f>
        <v>201411000832</v>
      </c>
      <c r="C1139" t="s">
        <v>6</v>
      </c>
    </row>
    <row r="1140" spans="1:3" x14ac:dyDescent="0.25">
      <c r="A1140">
        <v>1134</v>
      </c>
      <c r="B1140" t="str">
        <f>"00673582"</f>
        <v>00673582</v>
      </c>
      <c r="C1140" t="s">
        <v>6</v>
      </c>
    </row>
    <row r="1141" spans="1:3" x14ac:dyDescent="0.25">
      <c r="A1141">
        <v>1135</v>
      </c>
      <c r="B1141" t="str">
        <f>"201504002393"</f>
        <v>201504002393</v>
      </c>
      <c r="C1141" t="s">
        <v>6</v>
      </c>
    </row>
    <row r="1142" spans="1:3" x14ac:dyDescent="0.25">
      <c r="A1142">
        <v>1136</v>
      </c>
      <c r="B1142" t="str">
        <f>"00635851"</f>
        <v>00635851</v>
      </c>
      <c r="C1142" t="s">
        <v>6</v>
      </c>
    </row>
    <row r="1143" spans="1:3" x14ac:dyDescent="0.25">
      <c r="A1143">
        <v>1137</v>
      </c>
      <c r="B1143" t="str">
        <f>"00119215"</f>
        <v>00119215</v>
      </c>
      <c r="C1143" t="s">
        <v>6</v>
      </c>
    </row>
    <row r="1144" spans="1:3" x14ac:dyDescent="0.25">
      <c r="A1144">
        <v>1138</v>
      </c>
      <c r="B1144" t="str">
        <f>"00205262"</f>
        <v>00205262</v>
      </c>
      <c r="C1144" t="s">
        <v>8</v>
      </c>
    </row>
    <row r="1145" spans="1:3" x14ac:dyDescent="0.25">
      <c r="A1145">
        <v>1139</v>
      </c>
      <c r="B1145" t="str">
        <f>"00672142"</f>
        <v>00672142</v>
      </c>
      <c r="C1145" t="s">
        <v>8</v>
      </c>
    </row>
    <row r="1146" spans="1:3" x14ac:dyDescent="0.25">
      <c r="A1146">
        <v>1140</v>
      </c>
      <c r="B1146" t="str">
        <f>"201410012808"</f>
        <v>201410012808</v>
      </c>
      <c r="C1146" t="s">
        <v>6</v>
      </c>
    </row>
    <row r="1147" spans="1:3" x14ac:dyDescent="0.25">
      <c r="A1147">
        <v>1141</v>
      </c>
      <c r="B1147" t="str">
        <f>"00162305"</f>
        <v>00162305</v>
      </c>
      <c r="C1147" t="s">
        <v>6</v>
      </c>
    </row>
    <row r="1148" spans="1:3" x14ac:dyDescent="0.25">
      <c r="A1148">
        <v>1142</v>
      </c>
      <c r="B1148" t="str">
        <f>"201401000419"</f>
        <v>201401000419</v>
      </c>
      <c r="C1148" t="s">
        <v>8</v>
      </c>
    </row>
    <row r="1149" spans="1:3" x14ac:dyDescent="0.25">
      <c r="A1149">
        <v>1143</v>
      </c>
      <c r="B1149" t="str">
        <f>"00465136"</f>
        <v>00465136</v>
      </c>
      <c r="C1149" t="s">
        <v>8</v>
      </c>
    </row>
    <row r="1150" spans="1:3" x14ac:dyDescent="0.25">
      <c r="A1150">
        <v>1144</v>
      </c>
      <c r="B1150" t="str">
        <f>"00306157"</f>
        <v>00306157</v>
      </c>
      <c r="C1150" t="s">
        <v>6</v>
      </c>
    </row>
    <row r="1151" spans="1:3" x14ac:dyDescent="0.25">
      <c r="A1151">
        <v>1145</v>
      </c>
      <c r="B1151" t="str">
        <f>"00123369"</f>
        <v>00123369</v>
      </c>
      <c r="C1151" t="s">
        <v>8</v>
      </c>
    </row>
    <row r="1152" spans="1:3" x14ac:dyDescent="0.25">
      <c r="A1152">
        <v>1146</v>
      </c>
      <c r="B1152" t="str">
        <f>"00073894"</f>
        <v>00073894</v>
      </c>
      <c r="C1152" t="s">
        <v>6</v>
      </c>
    </row>
    <row r="1153" spans="1:3" x14ac:dyDescent="0.25">
      <c r="A1153">
        <v>1147</v>
      </c>
      <c r="B1153" t="str">
        <f>"00222874"</f>
        <v>00222874</v>
      </c>
      <c r="C1153" t="s">
        <v>6</v>
      </c>
    </row>
    <row r="1154" spans="1:3" x14ac:dyDescent="0.25">
      <c r="A1154">
        <v>1148</v>
      </c>
      <c r="B1154" t="str">
        <f>"00668046"</f>
        <v>00668046</v>
      </c>
      <c r="C1154" t="s">
        <v>6</v>
      </c>
    </row>
    <row r="1155" spans="1:3" x14ac:dyDescent="0.25">
      <c r="A1155">
        <v>1149</v>
      </c>
      <c r="B1155" t="str">
        <f>"200802005674"</f>
        <v>200802005674</v>
      </c>
      <c r="C1155" t="s">
        <v>8</v>
      </c>
    </row>
    <row r="1156" spans="1:3" x14ac:dyDescent="0.25">
      <c r="A1156">
        <v>1150</v>
      </c>
      <c r="B1156" t="str">
        <f>"00559068"</f>
        <v>00559068</v>
      </c>
      <c r="C1156" t="s">
        <v>8</v>
      </c>
    </row>
    <row r="1157" spans="1:3" x14ac:dyDescent="0.25">
      <c r="A1157">
        <v>1151</v>
      </c>
      <c r="B1157" t="str">
        <f>"00114530"</f>
        <v>00114530</v>
      </c>
      <c r="C1157" t="s">
        <v>6</v>
      </c>
    </row>
    <row r="1158" spans="1:3" x14ac:dyDescent="0.25">
      <c r="A1158">
        <v>1152</v>
      </c>
      <c r="B1158" t="str">
        <f>"00558792"</f>
        <v>00558792</v>
      </c>
      <c r="C1158" t="s">
        <v>6</v>
      </c>
    </row>
    <row r="1159" spans="1:3" x14ac:dyDescent="0.25">
      <c r="A1159">
        <v>1153</v>
      </c>
      <c r="B1159" t="str">
        <f>"200812000924"</f>
        <v>200812000924</v>
      </c>
      <c r="C1159" t="s">
        <v>6</v>
      </c>
    </row>
    <row r="1160" spans="1:3" x14ac:dyDescent="0.25">
      <c r="A1160">
        <v>1154</v>
      </c>
      <c r="B1160" t="str">
        <f>"00674446"</f>
        <v>00674446</v>
      </c>
      <c r="C1160" t="s">
        <v>6</v>
      </c>
    </row>
    <row r="1161" spans="1:3" x14ac:dyDescent="0.25">
      <c r="A1161">
        <v>1155</v>
      </c>
      <c r="B1161" t="str">
        <f>"00089573"</f>
        <v>00089573</v>
      </c>
      <c r="C1161" t="s">
        <v>6</v>
      </c>
    </row>
    <row r="1162" spans="1:3" x14ac:dyDescent="0.25">
      <c r="A1162">
        <v>1156</v>
      </c>
      <c r="B1162" t="str">
        <f>"00493587"</f>
        <v>00493587</v>
      </c>
      <c r="C1162" t="s">
        <v>6</v>
      </c>
    </row>
    <row r="1163" spans="1:3" x14ac:dyDescent="0.25">
      <c r="A1163">
        <v>1157</v>
      </c>
      <c r="B1163" t="str">
        <f>"00173663"</f>
        <v>00173663</v>
      </c>
      <c r="C1163" t="s">
        <v>8</v>
      </c>
    </row>
    <row r="1164" spans="1:3" x14ac:dyDescent="0.25">
      <c r="A1164">
        <v>1158</v>
      </c>
      <c r="B1164" t="str">
        <f>"00614305"</f>
        <v>00614305</v>
      </c>
      <c r="C1164" t="s">
        <v>6</v>
      </c>
    </row>
    <row r="1165" spans="1:3" x14ac:dyDescent="0.25">
      <c r="A1165">
        <v>1159</v>
      </c>
      <c r="B1165" t="str">
        <f>"00406582"</f>
        <v>00406582</v>
      </c>
      <c r="C1165" t="s">
        <v>8</v>
      </c>
    </row>
    <row r="1166" spans="1:3" x14ac:dyDescent="0.25">
      <c r="A1166">
        <v>1160</v>
      </c>
      <c r="B1166" t="str">
        <f>"00481011"</f>
        <v>00481011</v>
      </c>
      <c r="C1166" t="s">
        <v>13</v>
      </c>
    </row>
    <row r="1167" spans="1:3" x14ac:dyDescent="0.25">
      <c r="A1167">
        <v>1161</v>
      </c>
      <c r="B1167" t="str">
        <f>"00691874"</f>
        <v>00691874</v>
      </c>
      <c r="C1167" t="s">
        <v>6</v>
      </c>
    </row>
    <row r="1168" spans="1:3" x14ac:dyDescent="0.25">
      <c r="A1168">
        <v>1162</v>
      </c>
      <c r="B1168" t="str">
        <f>"00509673"</f>
        <v>00509673</v>
      </c>
      <c r="C1168" t="s">
        <v>8</v>
      </c>
    </row>
    <row r="1169" spans="1:3" x14ac:dyDescent="0.25">
      <c r="A1169">
        <v>1163</v>
      </c>
      <c r="B1169" t="str">
        <f>"00656569"</f>
        <v>00656569</v>
      </c>
      <c r="C1169" t="s">
        <v>6</v>
      </c>
    </row>
    <row r="1170" spans="1:3" x14ac:dyDescent="0.25">
      <c r="A1170">
        <v>1164</v>
      </c>
      <c r="B1170" t="str">
        <f>"00326000"</f>
        <v>00326000</v>
      </c>
      <c r="C1170" t="s">
        <v>6</v>
      </c>
    </row>
    <row r="1171" spans="1:3" x14ac:dyDescent="0.25">
      <c r="A1171">
        <v>1165</v>
      </c>
      <c r="B1171" t="str">
        <f>"201402009752"</f>
        <v>201402009752</v>
      </c>
      <c r="C1171" t="s">
        <v>6</v>
      </c>
    </row>
    <row r="1172" spans="1:3" x14ac:dyDescent="0.25">
      <c r="A1172">
        <v>1166</v>
      </c>
      <c r="B1172" t="str">
        <f>"00490175"</f>
        <v>00490175</v>
      </c>
      <c r="C1172" t="s">
        <v>6</v>
      </c>
    </row>
    <row r="1173" spans="1:3" x14ac:dyDescent="0.25">
      <c r="A1173">
        <v>1167</v>
      </c>
      <c r="B1173" t="str">
        <f>"00667793"</f>
        <v>00667793</v>
      </c>
      <c r="C1173" t="s">
        <v>6</v>
      </c>
    </row>
    <row r="1174" spans="1:3" x14ac:dyDescent="0.25">
      <c r="A1174">
        <v>1168</v>
      </c>
      <c r="B1174" t="str">
        <f>"00529910"</f>
        <v>00529910</v>
      </c>
      <c r="C1174" t="s">
        <v>8</v>
      </c>
    </row>
    <row r="1175" spans="1:3" x14ac:dyDescent="0.25">
      <c r="A1175">
        <v>1169</v>
      </c>
      <c r="B1175" t="str">
        <f>"00532358"</f>
        <v>00532358</v>
      </c>
      <c r="C1175" t="s">
        <v>8</v>
      </c>
    </row>
    <row r="1176" spans="1:3" x14ac:dyDescent="0.25">
      <c r="A1176">
        <v>1170</v>
      </c>
      <c r="B1176" t="str">
        <f>"201406013448"</f>
        <v>201406013448</v>
      </c>
      <c r="C1176" t="s">
        <v>6</v>
      </c>
    </row>
    <row r="1177" spans="1:3" x14ac:dyDescent="0.25">
      <c r="A1177">
        <v>1171</v>
      </c>
      <c r="B1177" t="str">
        <f>"201304003909"</f>
        <v>201304003909</v>
      </c>
      <c r="C1177" t="s">
        <v>6</v>
      </c>
    </row>
    <row r="1178" spans="1:3" x14ac:dyDescent="0.25">
      <c r="A1178">
        <v>1172</v>
      </c>
      <c r="B1178" t="str">
        <f>"201402008007"</f>
        <v>201402008007</v>
      </c>
      <c r="C1178" t="s">
        <v>6</v>
      </c>
    </row>
    <row r="1179" spans="1:3" x14ac:dyDescent="0.25">
      <c r="A1179">
        <v>1173</v>
      </c>
      <c r="B1179" t="str">
        <f>"00135515"</f>
        <v>00135515</v>
      </c>
      <c r="C1179" t="s">
        <v>6</v>
      </c>
    </row>
    <row r="1180" spans="1:3" x14ac:dyDescent="0.25">
      <c r="A1180">
        <v>1174</v>
      </c>
      <c r="B1180" t="str">
        <f>"00226247"</f>
        <v>00226247</v>
      </c>
      <c r="C1180" t="s">
        <v>6</v>
      </c>
    </row>
    <row r="1181" spans="1:3" x14ac:dyDescent="0.25">
      <c r="A1181">
        <v>1175</v>
      </c>
      <c r="B1181" t="str">
        <f>"00659022"</f>
        <v>00659022</v>
      </c>
      <c r="C1181" t="s">
        <v>6</v>
      </c>
    </row>
    <row r="1182" spans="1:3" x14ac:dyDescent="0.25">
      <c r="A1182">
        <v>1176</v>
      </c>
      <c r="B1182" t="str">
        <f>"00217008"</f>
        <v>00217008</v>
      </c>
      <c r="C1182" t="s">
        <v>6</v>
      </c>
    </row>
    <row r="1183" spans="1:3" x14ac:dyDescent="0.25">
      <c r="A1183">
        <v>1177</v>
      </c>
      <c r="B1183" t="str">
        <f>"00125561"</f>
        <v>00125561</v>
      </c>
      <c r="C1183" t="s">
        <v>8</v>
      </c>
    </row>
    <row r="1184" spans="1:3" x14ac:dyDescent="0.25">
      <c r="A1184">
        <v>1178</v>
      </c>
      <c r="B1184" t="str">
        <f>"201510001620"</f>
        <v>201510001620</v>
      </c>
      <c r="C1184" t="s">
        <v>8</v>
      </c>
    </row>
    <row r="1185" spans="1:3" x14ac:dyDescent="0.25">
      <c r="A1185">
        <v>1179</v>
      </c>
      <c r="B1185" t="str">
        <f>"00095626"</f>
        <v>00095626</v>
      </c>
      <c r="C1185" t="s">
        <v>6</v>
      </c>
    </row>
    <row r="1186" spans="1:3" x14ac:dyDescent="0.25">
      <c r="A1186">
        <v>1180</v>
      </c>
      <c r="B1186" t="str">
        <f>"00531381"</f>
        <v>00531381</v>
      </c>
      <c r="C1186" t="s">
        <v>6</v>
      </c>
    </row>
    <row r="1187" spans="1:3" x14ac:dyDescent="0.25">
      <c r="A1187">
        <v>1181</v>
      </c>
      <c r="B1187" t="str">
        <f>"00682353"</f>
        <v>00682353</v>
      </c>
      <c r="C1187" t="s">
        <v>6</v>
      </c>
    </row>
    <row r="1188" spans="1:3" x14ac:dyDescent="0.25">
      <c r="A1188">
        <v>1182</v>
      </c>
      <c r="B1188" t="str">
        <f>"00281713"</f>
        <v>00281713</v>
      </c>
      <c r="C1188" t="s">
        <v>6</v>
      </c>
    </row>
    <row r="1189" spans="1:3" x14ac:dyDescent="0.25">
      <c r="A1189">
        <v>1183</v>
      </c>
      <c r="B1189" t="str">
        <f>"201304000537"</f>
        <v>201304000537</v>
      </c>
      <c r="C1189" t="s">
        <v>6</v>
      </c>
    </row>
    <row r="1190" spans="1:3" x14ac:dyDescent="0.25">
      <c r="A1190">
        <v>1184</v>
      </c>
      <c r="B1190" t="str">
        <f>"00475319"</f>
        <v>00475319</v>
      </c>
      <c r="C1190" t="s">
        <v>8</v>
      </c>
    </row>
    <row r="1191" spans="1:3" x14ac:dyDescent="0.25">
      <c r="A1191">
        <v>1185</v>
      </c>
      <c r="B1191" t="str">
        <f>"00681365"</f>
        <v>00681365</v>
      </c>
      <c r="C1191" t="s">
        <v>6</v>
      </c>
    </row>
    <row r="1192" spans="1:3" x14ac:dyDescent="0.25">
      <c r="A1192">
        <v>1186</v>
      </c>
      <c r="B1192" t="str">
        <f>"00665206"</f>
        <v>00665206</v>
      </c>
      <c r="C1192" t="s">
        <v>8</v>
      </c>
    </row>
    <row r="1193" spans="1:3" x14ac:dyDescent="0.25">
      <c r="A1193">
        <v>1187</v>
      </c>
      <c r="B1193" t="str">
        <f>"00663674"</f>
        <v>00663674</v>
      </c>
      <c r="C1193" t="s">
        <v>6</v>
      </c>
    </row>
    <row r="1194" spans="1:3" x14ac:dyDescent="0.25">
      <c r="A1194">
        <v>1188</v>
      </c>
      <c r="B1194" t="str">
        <f>"00024815"</f>
        <v>00024815</v>
      </c>
      <c r="C1194" t="s">
        <v>8</v>
      </c>
    </row>
    <row r="1195" spans="1:3" x14ac:dyDescent="0.25">
      <c r="A1195">
        <v>1189</v>
      </c>
      <c r="B1195" t="str">
        <f>"00194201"</f>
        <v>00194201</v>
      </c>
      <c r="C1195" t="s">
        <v>6</v>
      </c>
    </row>
    <row r="1196" spans="1:3" x14ac:dyDescent="0.25">
      <c r="A1196">
        <v>1190</v>
      </c>
      <c r="B1196" t="str">
        <f>"00444853"</f>
        <v>00444853</v>
      </c>
      <c r="C1196" t="s">
        <v>6</v>
      </c>
    </row>
    <row r="1197" spans="1:3" x14ac:dyDescent="0.25">
      <c r="A1197">
        <v>1191</v>
      </c>
      <c r="B1197" t="str">
        <f>"00017408"</f>
        <v>00017408</v>
      </c>
      <c r="C1197" t="s">
        <v>6</v>
      </c>
    </row>
    <row r="1198" spans="1:3" x14ac:dyDescent="0.25">
      <c r="A1198">
        <v>1192</v>
      </c>
      <c r="B1198" t="str">
        <f>"201304003542"</f>
        <v>201304003542</v>
      </c>
      <c r="C1198" t="s">
        <v>8</v>
      </c>
    </row>
    <row r="1199" spans="1:3" x14ac:dyDescent="0.25">
      <c r="A1199">
        <v>1193</v>
      </c>
      <c r="B1199" t="str">
        <f>"201406006937"</f>
        <v>201406006937</v>
      </c>
      <c r="C1199" t="s">
        <v>6</v>
      </c>
    </row>
    <row r="1200" spans="1:3" x14ac:dyDescent="0.25">
      <c r="A1200">
        <v>1194</v>
      </c>
      <c r="B1200" t="str">
        <f>"00223637"</f>
        <v>00223637</v>
      </c>
      <c r="C1200" t="s">
        <v>6</v>
      </c>
    </row>
    <row r="1201" spans="1:3" x14ac:dyDescent="0.25">
      <c r="A1201">
        <v>1195</v>
      </c>
      <c r="B1201" t="str">
        <f>"00690684"</f>
        <v>00690684</v>
      </c>
      <c r="C1201" t="s">
        <v>6</v>
      </c>
    </row>
    <row r="1202" spans="1:3" x14ac:dyDescent="0.25">
      <c r="A1202">
        <v>1196</v>
      </c>
      <c r="B1202" t="str">
        <f>"00155272"</f>
        <v>00155272</v>
      </c>
      <c r="C1202" t="s">
        <v>6</v>
      </c>
    </row>
    <row r="1203" spans="1:3" x14ac:dyDescent="0.25">
      <c r="A1203">
        <v>1197</v>
      </c>
      <c r="B1203" t="str">
        <f>"00040041"</f>
        <v>00040041</v>
      </c>
      <c r="C1203" t="s">
        <v>6</v>
      </c>
    </row>
    <row r="1204" spans="1:3" x14ac:dyDescent="0.25">
      <c r="A1204">
        <v>1198</v>
      </c>
      <c r="B1204" t="str">
        <f>"201511024964"</f>
        <v>201511024964</v>
      </c>
      <c r="C1204" t="s">
        <v>6</v>
      </c>
    </row>
    <row r="1205" spans="1:3" x14ac:dyDescent="0.25">
      <c r="A1205">
        <v>1199</v>
      </c>
      <c r="B1205" t="str">
        <f>"00533202"</f>
        <v>00533202</v>
      </c>
      <c r="C1205" t="s">
        <v>6</v>
      </c>
    </row>
    <row r="1206" spans="1:3" x14ac:dyDescent="0.25">
      <c r="A1206">
        <v>1200</v>
      </c>
      <c r="B1206" t="str">
        <f>"00605709"</f>
        <v>00605709</v>
      </c>
      <c r="C1206" t="s">
        <v>8</v>
      </c>
    </row>
    <row r="1207" spans="1:3" x14ac:dyDescent="0.25">
      <c r="A1207">
        <v>1201</v>
      </c>
      <c r="B1207" t="str">
        <f>"201406005195"</f>
        <v>201406005195</v>
      </c>
      <c r="C1207" t="s">
        <v>8</v>
      </c>
    </row>
    <row r="1208" spans="1:3" x14ac:dyDescent="0.25">
      <c r="A1208">
        <v>1202</v>
      </c>
      <c r="B1208" t="str">
        <f>"00523382"</f>
        <v>00523382</v>
      </c>
      <c r="C1208" t="s">
        <v>8</v>
      </c>
    </row>
    <row r="1209" spans="1:3" x14ac:dyDescent="0.25">
      <c r="A1209">
        <v>1203</v>
      </c>
      <c r="B1209" t="str">
        <f>"00511684"</f>
        <v>00511684</v>
      </c>
      <c r="C1209" t="s">
        <v>8</v>
      </c>
    </row>
    <row r="1210" spans="1:3" x14ac:dyDescent="0.25">
      <c r="A1210">
        <v>1204</v>
      </c>
      <c r="B1210" t="str">
        <f>"200802005930"</f>
        <v>200802005930</v>
      </c>
      <c r="C1210" t="s">
        <v>6</v>
      </c>
    </row>
    <row r="1211" spans="1:3" x14ac:dyDescent="0.25">
      <c r="A1211">
        <v>1205</v>
      </c>
      <c r="B1211" t="str">
        <f>"00690756"</f>
        <v>00690756</v>
      </c>
      <c r="C1211" t="s">
        <v>6</v>
      </c>
    </row>
    <row r="1212" spans="1:3" x14ac:dyDescent="0.25">
      <c r="A1212">
        <v>1206</v>
      </c>
      <c r="B1212" t="str">
        <f>"00674984"</f>
        <v>00674984</v>
      </c>
      <c r="C1212" t="s">
        <v>6</v>
      </c>
    </row>
    <row r="1213" spans="1:3" x14ac:dyDescent="0.25">
      <c r="A1213">
        <v>1207</v>
      </c>
      <c r="B1213" t="str">
        <f>"00187728"</f>
        <v>00187728</v>
      </c>
      <c r="C1213" t="s">
        <v>6</v>
      </c>
    </row>
    <row r="1214" spans="1:3" x14ac:dyDescent="0.25">
      <c r="A1214">
        <v>1208</v>
      </c>
      <c r="B1214" t="str">
        <f>"00524355"</f>
        <v>00524355</v>
      </c>
      <c r="C1214" t="s">
        <v>8</v>
      </c>
    </row>
    <row r="1215" spans="1:3" x14ac:dyDescent="0.25">
      <c r="A1215">
        <v>1209</v>
      </c>
      <c r="B1215" t="str">
        <f>"00675791"</f>
        <v>00675791</v>
      </c>
      <c r="C1215" t="s">
        <v>8</v>
      </c>
    </row>
    <row r="1216" spans="1:3" x14ac:dyDescent="0.25">
      <c r="A1216">
        <v>1210</v>
      </c>
      <c r="B1216" t="str">
        <f>"00450850"</f>
        <v>00450850</v>
      </c>
      <c r="C1216" t="s">
        <v>8</v>
      </c>
    </row>
    <row r="1217" spans="1:3" x14ac:dyDescent="0.25">
      <c r="A1217">
        <v>1211</v>
      </c>
      <c r="B1217" t="str">
        <f>"00664221"</f>
        <v>00664221</v>
      </c>
      <c r="C1217" t="s">
        <v>8</v>
      </c>
    </row>
    <row r="1218" spans="1:3" x14ac:dyDescent="0.25">
      <c r="A1218">
        <v>1212</v>
      </c>
      <c r="B1218" t="str">
        <f>"00611454"</f>
        <v>00611454</v>
      </c>
      <c r="C1218" t="s">
        <v>8</v>
      </c>
    </row>
    <row r="1219" spans="1:3" x14ac:dyDescent="0.25">
      <c r="A1219">
        <v>1213</v>
      </c>
      <c r="B1219" t="str">
        <f>"00243270"</f>
        <v>00243270</v>
      </c>
      <c r="C1219" t="s">
        <v>6</v>
      </c>
    </row>
    <row r="1220" spans="1:3" x14ac:dyDescent="0.25">
      <c r="A1220">
        <v>1214</v>
      </c>
      <c r="B1220" t="str">
        <f>"00555671"</f>
        <v>00555671</v>
      </c>
      <c r="C1220" t="s">
        <v>8</v>
      </c>
    </row>
    <row r="1221" spans="1:3" x14ac:dyDescent="0.25">
      <c r="A1221">
        <v>1215</v>
      </c>
      <c r="B1221" t="str">
        <f>"00623586"</f>
        <v>00623586</v>
      </c>
      <c r="C1221" t="s">
        <v>6</v>
      </c>
    </row>
    <row r="1222" spans="1:3" x14ac:dyDescent="0.25">
      <c r="A1222">
        <v>1216</v>
      </c>
      <c r="B1222" t="str">
        <f>"00678211"</f>
        <v>00678211</v>
      </c>
      <c r="C1222" t="s">
        <v>8</v>
      </c>
    </row>
    <row r="1223" spans="1:3" x14ac:dyDescent="0.25">
      <c r="A1223">
        <v>1217</v>
      </c>
      <c r="B1223" t="str">
        <f>"00117041"</f>
        <v>00117041</v>
      </c>
      <c r="C1223" t="s">
        <v>6</v>
      </c>
    </row>
    <row r="1224" spans="1:3" x14ac:dyDescent="0.25">
      <c r="A1224">
        <v>1218</v>
      </c>
      <c r="B1224" t="str">
        <f>"00361631"</f>
        <v>00361631</v>
      </c>
      <c r="C1224" t="s">
        <v>6</v>
      </c>
    </row>
    <row r="1225" spans="1:3" x14ac:dyDescent="0.25">
      <c r="A1225">
        <v>1219</v>
      </c>
      <c r="B1225" t="str">
        <f>"00566874"</f>
        <v>00566874</v>
      </c>
      <c r="C1225" t="s">
        <v>15</v>
      </c>
    </row>
    <row r="1226" spans="1:3" x14ac:dyDescent="0.25">
      <c r="A1226">
        <v>1220</v>
      </c>
      <c r="B1226" t="str">
        <f>"201304006290"</f>
        <v>201304006290</v>
      </c>
      <c r="C1226" t="s">
        <v>6</v>
      </c>
    </row>
    <row r="1227" spans="1:3" x14ac:dyDescent="0.25">
      <c r="A1227">
        <v>1221</v>
      </c>
      <c r="B1227" t="str">
        <f>"00088022"</f>
        <v>00088022</v>
      </c>
      <c r="C1227" t="s">
        <v>6</v>
      </c>
    </row>
    <row r="1228" spans="1:3" x14ac:dyDescent="0.25">
      <c r="A1228">
        <v>1222</v>
      </c>
      <c r="B1228" t="str">
        <f>"00674491"</f>
        <v>00674491</v>
      </c>
      <c r="C1228" t="s">
        <v>6</v>
      </c>
    </row>
    <row r="1229" spans="1:3" x14ac:dyDescent="0.25">
      <c r="A1229">
        <v>1223</v>
      </c>
      <c r="B1229" t="str">
        <f>"201406010533"</f>
        <v>201406010533</v>
      </c>
      <c r="C1229" t="s">
        <v>8</v>
      </c>
    </row>
    <row r="1230" spans="1:3" x14ac:dyDescent="0.25">
      <c r="A1230">
        <v>1224</v>
      </c>
      <c r="B1230" t="str">
        <f>"00037943"</f>
        <v>00037943</v>
      </c>
      <c r="C1230" t="s">
        <v>8</v>
      </c>
    </row>
    <row r="1231" spans="1:3" x14ac:dyDescent="0.25">
      <c r="A1231">
        <v>1225</v>
      </c>
      <c r="B1231" t="str">
        <f>"201410005864"</f>
        <v>201410005864</v>
      </c>
      <c r="C1231" t="s">
        <v>6</v>
      </c>
    </row>
    <row r="1232" spans="1:3" x14ac:dyDescent="0.25">
      <c r="A1232">
        <v>1226</v>
      </c>
      <c r="B1232" t="str">
        <f>"00568276"</f>
        <v>00568276</v>
      </c>
      <c r="C1232" t="s">
        <v>6</v>
      </c>
    </row>
    <row r="1233" spans="1:3" x14ac:dyDescent="0.25">
      <c r="A1233">
        <v>1227</v>
      </c>
      <c r="B1233" t="str">
        <f>"00663553"</f>
        <v>00663553</v>
      </c>
      <c r="C1233" t="s">
        <v>6</v>
      </c>
    </row>
    <row r="1234" spans="1:3" x14ac:dyDescent="0.25">
      <c r="A1234">
        <v>1228</v>
      </c>
      <c r="B1234" t="str">
        <f>"00440353"</f>
        <v>00440353</v>
      </c>
      <c r="C1234" t="s">
        <v>8</v>
      </c>
    </row>
    <row r="1235" spans="1:3" x14ac:dyDescent="0.25">
      <c r="A1235">
        <v>1229</v>
      </c>
      <c r="B1235" t="str">
        <f>"00175678"</f>
        <v>00175678</v>
      </c>
      <c r="C1235" t="s">
        <v>8</v>
      </c>
    </row>
    <row r="1236" spans="1:3" x14ac:dyDescent="0.25">
      <c r="A1236">
        <v>1230</v>
      </c>
      <c r="B1236" t="str">
        <f>"00121590"</f>
        <v>00121590</v>
      </c>
      <c r="C1236" t="s">
        <v>6</v>
      </c>
    </row>
    <row r="1237" spans="1:3" x14ac:dyDescent="0.25">
      <c r="A1237">
        <v>1231</v>
      </c>
      <c r="B1237" t="str">
        <f>"00469914"</f>
        <v>00469914</v>
      </c>
      <c r="C1237" t="s">
        <v>8</v>
      </c>
    </row>
    <row r="1238" spans="1:3" x14ac:dyDescent="0.25">
      <c r="A1238">
        <v>1232</v>
      </c>
      <c r="B1238" t="str">
        <f>"00559193"</f>
        <v>00559193</v>
      </c>
      <c r="C1238" t="s">
        <v>8</v>
      </c>
    </row>
    <row r="1239" spans="1:3" x14ac:dyDescent="0.25">
      <c r="A1239">
        <v>1233</v>
      </c>
      <c r="B1239" t="str">
        <f>"00109381"</f>
        <v>00109381</v>
      </c>
      <c r="C1239" t="s">
        <v>6</v>
      </c>
    </row>
    <row r="1240" spans="1:3" x14ac:dyDescent="0.25">
      <c r="A1240">
        <v>1234</v>
      </c>
      <c r="B1240" t="str">
        <f>"00474599"</f>
        <v>00474599</v>
      </c>
      <c r="C1240" t="s">
        <v>6</v>
      </c>
    </row>
    <row r="1241" spans="1:3" x14ac:dyDescent="0.25">
      <c r="A1241">
        <v>1235</v>
      </c>
      <c r="B1241" t="str">
        <f>"00557234"</f>
        <v>00557234</v>
      </c>
      <c r="C1241" t="s">
        <v>6</v>
      </c>
    </row>
    <row r="1242" spans="1:3" x14ac:dyDescent="0.25">
      <c r="A1242">
        <v>1236</v>
      </c>
      <c r="B1242" t="str">
        <f>"00676229"</f>
        <v>00676229</v>
      </c>
      <c r="C1242" t="s">
        <v>6</v>
      </c>
    </row>
    <row r="1243" spans="1:3" x14ac:dyDescent="0.25">
      <c r="A1243">
        <v>1237</v>
      </c>
      <c r="B1243" t="str">
        <f>"00230434"</f>
        <v>00230434</v>
      </c>
      <c r="C1243" t="s">
        <v>6</v>
      </c>
    </row>
    <row r="1244" spans="1:3" x14ac:dyDescent="0.25">
      <c r="A1244">
        <v>1238</v>
      </c>
      <c r="B1244" t="str">
        <f>"00562737"</f>
        <v>00562737</v>
      </c>
      <c r="C1244" t="s">
        <v>8</v>
      </c>
    </row>
    <row r="1245" spans="1:3" x14ac:dyDescent="0.25">
      <c r="A1245">
        <v>1239</v>
      </c>
      <c r="B1245" t="str">
        <f>"00003172"</f>
        <v>00003172</v>
      </c>
      <c r="C1245" t="s">
        <v>6</v>
      </c>
    </row>
    <row r="1246" spans="1:3" x14ac:dyDescent="0.25">
      <c r="A1246">
        <v>1240</v>
      </c>
      <c r="B1246" t="str">
        <f>"00225413"</f>
        <v>00225413</v>
      </c>
      <c r="C1246" t="s">
        <v>8</v>
      </c>
    </row>
    <row r="1247" spans="1:3" x14ac:dyDescent="0.25">
      <c r="A1247">
        <v>1241</v>
      </c>
      <c r="B1247" t="str">
        <f>"00549372"</f>
        <v>00549372</v>
      </c>
      <c r="C1247" t="s">
        <v>8</v>
      </c>
    </row>
    <row r="1248" spans="1:3" x14ac:dyDescent="0.25">
      <c r="A1248">
        <v>1242</v>
      </c>
      <c r="B1248" t="str">
        <f>"00531146"</f>
        <v>00531146</v>
      </c>
      <c r="C1248" t="s">
        <v>6</v>
      </c>
    </row>
    <row r="1249" spans="1:3" x14ac:dyDescent="0.25">
      <c r="A1249">
        <v>1243</v>
      </c>
      <c r="B1249" t="str">
        <f>"00647308"</f>
        <v>00647308</v>
      </c>
      <c r="C1249" t="s">
        <v>6</v>
      </c>
    </row>
    <row r="1250" spans="1:3" x14ac:dyDescent="0.25">
      <c r="A1250">
        <v>1244</v>
      </c>
      <c r="B1250" t="str">
        <f>"201401000324"</f>
        <v>201401000324</v>
      </c>
      <c r="C1250" t="s">
        <v>8</v>
      </c>
    </row>
    <row r="1251" spans="1:3" x14ac:dyDescent="0.25">
      <c r="A1251">
        <v>1245</v>
      </c>
      <c r="B1251" t="str">
        <f>"00690428"</f>
        <v>00690428</v>
      </c>
      <c r="C1251" t="s">
        <v>6</v>
      </c>
    </row>
    <row r="1252" spans="1:3" x14ac:dyDescent="0.25">
      <c r="A1252">
        <v>1246</v>
      </c>
      <c r="B1252" t="str">
        <f>"201512001983"</f>
        <v>201512001983</v>
      </c>
      <c r="C1252" t="s">
        <v>8</v>
      </c>
    </row>
    <row r="1253" spans="1:3" x14ac:dyDescent="0.25">
      <c r="A1253">
        <v>1247</v>
      </c>
      <c r="B1253" t="str">
        <f>"00599219"</f>
        <v>00599219</v>
      </c>
      <c r="C1253" t="s">
        <v>8</v>
      </c>
    </row>
    <row r="1254" spans="1:3" x14ac:dyDescent="0.25">
      <c r="A1254">
        <v>1248</v>
      </c>
      <c r="B1254" t="str">
        <f>"00130301"</f>
        <v>00130301</v>
      </c>
      <c r="C1254" t="s">
        <v>6</v>
      </c>
    </row>
    <row r="1255" spans="1:3" x14ac:dyDescent="0.25">
      <c r="A1255">
        <v>1249</v>
      </c>
      <c r="B1255" t="str">
        <f>"00562484"</f>
        <v>00562484</v>
      </c>
      <c r="C1255" t="s">
        <v>8</v>
      </c>
    </row>
    <row r="1256" spans="1:3" x14ac:dyDescent="0.25">
      <c r="A1256">
        <v>1250</v>
      </c>
      <c r="B1256" t="str">
        <f>"00504811"</f>
        <v>00504811</v>
      </c>
      <c r="C1256" t="s">
        <v>6</v>
      </c>
    </row>
    <row r="1257" spans="1:3" x14ac:dyDescent="0.25">
      <c r="A1257">
        <v>1251</v>
      </c>
      <c r="B1257" t="str">
        <f>"201511008633"</f>
        <v>201511008633</v>
      </c>
      <c r="C1257" t="s">
        <v>6</v>
      </c>
    </row>
    <row r="1258" spans="1:3" x14ac:dyDescent="0.25">
      <c r="A1258">
        <v>1252</v>
      </c>
      <c r="B1258" t="str">
        <f>"00220500"</f>
        <v>00220500</v>
      </c>
      <c r="C1258" t="s">
        <v>6</v>
      </c>
    </row>
    <row r="1259" spans="1:3" x14ac:dyDescent="0.25">
      <c r="A1259">
        <v>1253</v>
      </c>
      <c r="B1259" t="str">
        <f>"00457428"</f>
        <v>00457428</v>
      </c>
      <c r="C1259" t="s">
        <v>6</v>
      </c>
    </row>
    <row r="1260" spans="1:3" x14ac:dyDescent="0.25">
      <c r="A1260">
        <v>1254</v>
      </c>
      <c r="B1260" t="str">
        <f>"00456352"</f>
        <v>00456352</v>
      </c>
      <c r="C1260" t="s">
        <v>6</v>
      </c>
    </row>
    <row r="1261" spans="1:3" x14ac:dyDescent="0.25">
      <c r="A1261">
        <v>1255</v>
      </c>
      <c r="B1261" t="str">
        <f>"00525889"</f>
        <v>00525889</v>
      </c>
      <c r="C1261" t="s">
        <v>6</v>
      </c>
    </row>
    <row r="1262" spans="1:3" x14ac:dyDescent="0.25">
      <c r="A1262">
        <v>1256</v>
      </c>
      <c r="B1262" t="str">
        <f>"00674502"</f>
        <v>00674502</v>
      </c>
      <c r="C1262" t="s">
        <v>8</v>
      </c>
    </row>
    <row r="1263" spans="1:3" x14ac:dyDescent="0.25">
      <c r="A1263">
        <v>1257</v>
      </c>
      <c r="B1263" t="str">
        <f>"00552388"</f>
        <v>00552388</v>
      </c>
      <c r="C1263" t="s">
        <v>9</v>
      </c>
    </row>
    <row r="1264" spans="1:3" x14ac:dyDescent="0.25">
      <c r="A1264">
        <v>1258</v>
      </c>
      <c r="B1264" t="str">
        <f>"00509495"</f>
        <v>00509495</v>
      </c>
      <c r="C1264" t="s">
        <v>8</v>
      </c>
    </row>
    <row r="1265" spans="1:3" x14ac:dyDescent="0.25">
      <c r="A1265">
        <v>1259</v>
      </c>
      <c r="B1265" t="str">
        <f>"00161882"</f>
        <v>00161882</v>
      </c>
      <c r="C1265" t="s">
        <v>6</v>
      </c>
    </row>
    <row r="1266" spans="1:3" x14ac:dyDescent="0.25">
      <c r="A1266">
        <v>1260</v>
      </c>
      <c r="B1266" t="str">
        <f>"201511008744"</f>
        <v>201511008744</v>
      </c>
      <c r="C1266" t="s">
        <v>8</v>
      </c>
    </row>
    <row r="1267" spans="1:3" x14ac:dyDescent="0.25">
      <c r="A1267">
        <v>1261</v>
      </c>
      <c r="B1267" t="str">
        <f>"00170550"</f>
        <v>00170550</v>
      </c>
      <c r="C1267" t="s">
        <v>6</v>
      </c>
    </row>
    <row r="1268" spans="1:3" x14ac:dyDescent="0.25">
      <c r="A1268">
        <v>1262</v>
      </c>
      <c r="B1268" t="str">
        <f>"200811001575"</f>
        <v>200811001575</v>
      </c>
      <c r="C1268" t="s">
        <v>6</v>
      </c>
    </row>
    <row r="1269" spans="1:3" x14ac:dyDescent="0.25">
      <c r="A1269">
        <v>1263</v>
      </c>
      <c r="B1269" t="str">
        <f>"00672604"</f>
        <v>00672604</v>
      </c>
      <c r="C1269" t="s">
        <v>6</v>
      </c>
    </row>
    <row r="1270" spans="1:3" x14ac:dyDescent="0.25">
      <c r="A1270">
        <v>1264</v>
      </c>
      <c r="B1270" t="str">
        <f>"00655460"</f>
        <v>00655460</v>
      </c>
      <c r="C1270" t="s">
        <v>8</v>
      </c>
    </row>
    <row r="1271" spans="1:3" x14ac:dyDescent="0.25">
      <c r="A1271">
        <v>1265</v>
      </c>
      <c r="B1271" t="str">
        <f>"00671226"</f>
        <v>00671226</v>
      </c>
      <c r="C1271" t="s">
        <v>6</v>
      </c>
    </row>
    <row r="1272" spans="1:3" x14ac:dyDescent="0.25">
      <c r="A1272">
        <v>1266</v>
      </c>
      <c r="B1272" t="str">
        <f>"200904000325"</f>
        <v>200904000325</v>
      </c>
      <c r="C1272" t="s">
        <v>8</v>
      </c>
    </row>
    <row r="1273" spans="1:3" x14ac:dyDescent="0.25">
      <c r="A1273">
        <v>1267</v>
      </c>
      <c r="B1273" t="str">
        <f>"00126719"</f>
        <v>00126719</v>
      </c>
      <c r="C1273" t="s">
        <v>6</v>
      </c>
    </row>
    <row r="1274" spans="1:3" x14ac:dyDescent="0.25">
      <c r="A1274">
        <v>1268</v>
      </c>
      <c r="B1274" t="str">
        <f>"201606000157"</f>
        <v>201606000157</v>
      </c>
      <c r="C1274" t="s">
        <v>8</v>
      </c>
    </row>
    <row r="1275" spans="1:3" x14ac:dyDescent="0.25">
      <c r="A1275">
        <v>1269</v>
      </c>
      <c r="B1275" t="str">
        <f>"00131509"</f>
        <v>00131509</v>
      </c>
      <c r="C1275" t="s">
        <v>6</v>
      </c>
    </row>
    <row r="1276" spans="1:3" x14ac:dyDescent="0.25">
      <c r="A1276">
        <v>1270</v>
      </c>
      <c r="B1276" t="str">
        <f>"00220698"</f>
        <v>00220698</v>
      </c>
      <c r="C1276" t="s">
        <v>6</v>
      </c>
    </row>
    <row r="1277" spans="1:3" x14ac:dyDescent="0.25">
      <c r="A1277">
        <v>1271</v>
      </c>
      <c r="B1277" t="str">
        <f>"00492070"</f>
        <v>00492070</v>
      </c>
      <c r="C1277" t="s">
        <v>6</v>
      </c>
    </row>
    <row r="1278" spans="1:3" x14ac:dyDescent="0.25">
      <c r="A1278">
        <v>1272</v>
      </c>
      <c r="B1278" t="str">
        <f>"00209183"</f>
        <v>00209183</v>
      </c>
      <c r="C1278" t="s">
        <v>6</v>
      </c>
    </row>
    <row r="1279" spans="1:3" x14ac:dyDescent="0.25">
      <c r="A1279">
        <v>1273</v>
      </c>
      <c r="B1279" t="str">
        <f>"00677676"</f>
        <v>00677676</v>
      </c>
      <c r="C1279" t="s">
        <v>8</v>
      </c>
    </row>
    <row r="1280" spans="1:3" x14ac:dyDescent="0.25">
      <c r="A1280">
        <v>1274</v>
      </c>
      <c r="B1280" t="str">
        <f>"00648899"</f>
        <v>00648899</v>
      </c>
      <c r="C1280" t="s">
        <v>6</v>
      </c>
    </row>
    <row r="1281" spans="1:3" x14ac:dyDescent="0.25">
      <c r="A1281">
        <v>1275</v>
      </c>
      <c r="B1281" t="str">
        <f>"00667327"</f>
        <v>00667327</v>
      </c>
      <c r="C1281" t="s">
        <v>6</v>
      </c>
    </row>
    <row r="1282" spans="1:3" x14ac:dyDescent="0.25">
      <c r="A1282">
        <v>1276</v>
      </c>
      <c r="B1282" t="str">
        <f>"200802005949"</f>
        <v>200802005949</v>
      </c>
      <c r="C1282" t="s">
        <v>8</v>
      </c>
    </row>
    <row r="1283" spans="1:3" x14ac:dyDescent="0.25">
      <c r="A1283">
        <v>1277</v>
      </c>
      <c r="B1283" t="str">
        <f>"00473545"</f>
        <v>00473545</v>
      </c>
      <c r="C1283" t="s">
        <v>6</v>
      </c>
    </row>
    <row r="1284" spans="1:3" x14ac:dyDescent="0.25">
      <c r="A1284">
        <v>1278</v>
      </c>
      <c r="B1284" t="str">
        <f>"200802005013"</f>
        <v>200802005013</v>
      </c>
      <c r="C1284" t="s">
        <v>6</v>
      </c>
    </row>
    <row r="1285" spans="1:3" x14ac:dyDescent="0.25">
      <c r="A1285">
        <v>1279</v>
      </c>
      <c r="B1285" t="str">
        <f>"00176282"</f>
        <v>00176282</v>
      </c>
      <c r="C1285" t="s">
        <v>6</v>
      </c>
    </row>
    <row r="1286" spans="1:3" x14ac:dyDescent="0.25">
      <c r="A1286">
        <v>1280</v>
      </c>
      <c r="B1286" t="str">
        <f>"00662470"</f>
        <v>00662470</v>
      </c>
      <c r="C1286" t="s">
        <v>6</v>
      </c>
    </row>
    <row r="1287" spans="1:3" x14ac:dyDescent="0.25">
      <c r="A1287">
        <v>1281</v>
      </c>
      <c r="B1287" t="str">
        <f>"201409005518"</f>
        <v>201409005518</v>
      </c>
      <c r="C1287" t="s">
        <v>6</v>
      </c>
    </row>
    <row r="1288" spans="1:3" x14ac:dyDescent="0.25">
      <c r="A1288">
        <v>1282</v>
      </c>
      <c r="B1288" t="str">
        <f>"00086936"</f>
        <v>00086936</v>
      </c>
      <c r="C1288" t="s">
        <v>8</v>
      </c>
    </row>
    <row r="1289" spans="1:3" x14ac:dyDescent="0.25">
      <c r="A1289">
        <v>1283</v>
      </c>
      <c r="B1289" t="str">
        <f>"00111029"</f>
        <v>00111029</v>
      </c>
      <c r="C1289" t="s">
        <v>6</v>
      </c>
    </row>
    <row r="1290" spans="1:3" x14ac:dyDescent="0.25">
      <c r="A1290">
        <v>1284</v>
      </c>
      <c r="B1290" t="str">
        <f>"00126933"</f>
        <v>00126933</v>
      </c>
      <c r="C1290" t="s">
        <v>6</v>
      </c>
    </row>
    <row r="1291" spans="1:3" x14ac:dyDescent="0.25">
      <c r="A1291">
        <v>1285</v>
      </c>
      <c r="B1291" t="str">
        <f>"00069393"</f>
        <v>00069393</v>
      </c>
      <c r="C1291" t="s">
        <v>6</v>
      </c>
    </row>
    <row r="1292" spans="1:3" x14ac:dyDescent="0.25">
      <c r="A1292">
        <v>1286</v>
      </c>
      <c r="B1292" t="str">
        <f>"00534335"</f>
        <v>00534335</v>
      </c>
      <c r="C1292" t="s">
        <v>8</v>
      </c>
    </row>
    <row r="1293" spans="1:3" x14ac:dyDescent="0.25">
      <c r="A1293">
        <v>1287</v>
      </c>
      <c r="B1293" t="str">
        <f>"00655932"</f>
        <v>00655932</v>
      </c>
      <c r="C1293" t="s">
        <v>8</v>
      </c>
    </row>
    <row r="1294" spans="1:3" x14ac:dyDescent="0.25">
      <c r="A1294">
        <v>1288</v>
      </c>
      <c r="B1294" t="str">
        <f>"00656554"</f>
        <v>00656554</v>
      </c>
      <c r="C1294" t="s">
        <v>8</v>
      </c>
    </row>
    <row r="1295" spans="1:3" x14ac:dyDescent="0.25">
      <c r="A1295">
        <v>1289</v>
      </c>
      <c r="B1295" t="str">
        <f>"00199209"</f>
        <v>00199209</v>
      </c>
      <c r="C1295" t="s">
        <v>6</v>
      </c>
    </row>
    <row r="1296" spans="1:3" x14ac:dyDescent="0.25">
      <c r="A1296">
        <v>1290</v>
      </c>
      <c r="B1296" t="str">
        <f>"00017677"</f>
        <v>00017677</v>
      </c>
      <c r="C1296" t="s">
        <v>8</v>
      </c>
    </row>
    <row r="1297" spans="1:3" x14ac:dyDescent="0.25">
      <c r="A1297">
        <v>1291</v>
      </c>
      <c r="B1297" t="str">
        <f>"00529869"</f>
        <v>00529869</v>
      </c>
      <c r="C1297" t="s">
        <v>6</v>
      </c>
    </row>
    <row r="1298" spans="1:3" x14ac:dyDescent="0.25">
      <c r="A1298">
        <v>1292</v>
      </c>
      <c r="B1298" t="str">
        <f>"00655571"</f>
        <v>00655571</v>
      </c>
      <c r="C1298" t="s">
        <v>6</v>
      </c>
    </row>
    <row r="1299" spans="1:3" x14ac:dyDescent="0.25">
      <c r="A1299">
        <v>1293</v>
      </c>
      <c r="B1299" t="str">
        <f>"00521575"</f>
        <v>00521575</v>
      </c>
      <c r="C1299" t="s">
        <v>6</v>
      </c>
    </row>
    <row r="1300" spans="1:3" x14ac:dyDescent="0.25">
      <c r="A1300">
        <v>1294</v>
      </c>
      <c r="B1300" t="str">
        <f>"00184499"</f>
        <v>00184499</v>
      </c>
      <c r="C1300" t="s">
        <v>6</v>
      </c>
    </row>
    <row r="1301" spans="1:3" x14ac:dyDescent="0.25">
      <c r="A1301">
        <v>1295</v>
      </c>
      <c r="B1301" t="str">
        <f>"00681114"</f>
        <v>00681114</v>
      </c>
      <c r="C1301" t="s">
        <v>8</v>
      </c>
    </row>
    <row r="1302" spans="1:3" x14ac:dyDescent="0.25">
      <c r="A1302">
        <v>1296</v>
      </c>
      <c r="B1302" t="str">
        <f>"00016335"</f>
        <v>00016335</v>
      </c>
      <c r="C1302" t="s">
        <v>6</v>
      </c>
    </row>
    <row r="1303" spans="1:3" x14ac:dyDescent="0.25">
      <c r="A1303">
        <v>1297</v>
      </c>
      <c r="B1303" t="str">
        <f>"00669440"</f>
        <v>00669440</v>
      </c>
      <c r="C1303" t="s">
        <v>6</v>
      </c>
    </row>
    <row r="1304" spans="1:3" x14ac:dyDescent="0.25">
      <c r="A1304">
        <v>1298</v>
      </c>
      <c r="B1304" t="str">
        <f>"00162623"</f>
        <v>00162623</v>
      </c>
      <c r="C1304" t="s">
        <v>6</v>
      </c>
    </row>
    <row r="1305" spans="1:3" x14ac:dyDescent="0.25">
      <c r="A1305">
        <v>1299</v>
      </c>
      <c r="B1305" t="str">
        <f>"201411001533"</f>
        <v>201411001533</v>
      </c>
      <c r="C1305" t="s">
        <v>6</v>
      </c>
    </row>
    <row r="1306" spans="1:3" x14ac:dyDescent="0.25">
      <c r="A1306">
        <v>1300</v>
      </c>
      <c r="B1306" t="str">
        <f>"00459524"</f>
        <v>00459524</v>
      </c>
      <c r="C1306" t="s">
        <v>6</v>
      </c>
    </row>
    <row r="1307" spans="1:3" x14ac:dyDescent="0.25">
      <c r="A1307">
        <v>1301</v>
      </c>
      <c r="B1307" t="str">
        <f>"00679993"</f>
        <v>00679993</v>
      </c>
      <c r="C1307" t="s">
        <v>6</v>
      </c>
    </row>
    <row r="1308" spans="1:3" x14ac:dyDescent="0.25">
      <c r="A1308">
        <v>1302</v>
      </c>
      <c r="B1308" t="str">
        <f>"00043912"</f>
        <v>00043912</v>
      </c>
      <c r="C1308" t="s">
        <v>8</v>
      </c>
    </row>
    <row r="1309" spans="1:3" x14ac:dyDescent="0.25">
      <c r="A1309">
        <v>1303</v>
      </c>
      <c r="B1309" t="str">
        <f>"201406019069"</f>
        <v>201406019069</v>
      </c>
      <c r="C1309" t="s">
        <v>8</v>
      </c>
    </row>
    <row r="1310" spans="1:3" x14ac:dyDescent="0.25">
      <c r="A1310">
        <v>1304</v>
      </c>
      <c r="B1310" t="str">
        <f>"201304001353"</f>
        <v>201304001353</v>
      </c>
      <c r="C1310" t="s">
        <v>6</v>
      </c>
    </row>
    <row r="1311" spans="1:3" x14ac:dyDescent="0.25">
      <c r="A1311">
        <v>1305</v>
      </c>
      <c r="B1311" t="str">
        <f>"00150171"</f>
        <v>00150171</v>
      </c>
      <c r="C1311" t="s">
        <v>6</v>
      </c>
    </row>
    <row r="1312" spans="1:3" x14ac:dyDescent="0.25">
      <c r="A1312">
        <v>1306</v>
      </c>
      <c r="B1312" t="str">
        <f>"00673916"</f>
        <v>00673916</v>
      </c>
      <c r="C1312" t="s">
        <v>6</v>
      </c>
    </row>
    <row r="1313" spans="1:3" x14ac:dyDescent="0.25">
      <c r="A1313">
        <v>1307</v>
      </c>
      <c r="B1313" t="str">
        <f>"00501331"</f>
        <v>00501331</v>
      </c>
      <c r="C1313" t="s">
        <v>6</v>
      </c>
    </row>
    <row r="1314" spans="1:3" x14ac:dyDescent="0.25">
      <c r="A1314">
        <v>1308</v>
      </c>
      <c r="B1314" t="str">
        <f>"00673020"</f>
        <v>00673020</v>
      </c>
      <c r="C1314" t="s">
        <v>6</v>
      </c>
    </row>
    <row r="1315" spans="1:3" x14ac:dyDescent="0.25">
      <c r="A1315">
        <v>1309</v>
      </c>
      <c r="B1315" t="str">
        <f>"200802007189"</f>
        <v>200802007189</v>
      </c>
      <c r="C1315" t="s">
        <v>8</v>
      </c>
    </row>
    <row r="1316" spans="1:3" x14ac:dyDescent="0.25">
      <c r="A1316">
        <v>1310</v>
      </c>
      <c r="B1316" t="str">
        <f>"00661184"</f>
        <v>00661184</v>
      </c>
      <c r="C1316" t="s">
        <v>6</v>
      </c>
    </row>
    <row r="1317" spans="1:3" x14ac:dyDescent="0.25">
      <c r="A1317">
        <v>1311</v>
      </c>
      <c r="B1317" t="str">
        <f>"00121671"</f>
        <v>00121671</v>
      </c>
      <c r="C1317" t="s">
        <v>6</v>
      </c>
    </row>
    <row r="1318" spans="1:3" x14ac:dyDescent="0.25">
      <c r="A1318">
        <v>1312</v>
      </c>
      <c r="B1318" t="str">
        <f>"201406011352"</f>
        <v>201406011352</v>
      </c>
      <c r="C1318" t="s">
        <v>8</v>
      </c>
    </row>
    <row r="1319" spans="1:3" x14ac:dyDescent="0.25">
      <c r="A1319">
        <v>1313</v>
      </c>
      <c r="B1319" t="str">
        <f>"00608770"</f>
        <v>00608770</v>
      </c>
      <c r="C1319" t="s">
        <v>8</v>
      </c>
    </row>
    <row r="1320" spans="1:3" x14ac:dyDescent="0.25">
      <c r="A1320">
        <v>1314</v>
      </c>
      <c r="B1320" t="str">
        <f>"00069440"</f>
        <v>00069440</v>
      </c>
      <c r="C1320" t="s">
        <v>8</v>
      </c>
    </row>
    <row r="1321" spans="1:3" x14ac:dyDescent="0.25">
      <c r="A1321">
        <v>1315</v>
      </c>
      <c r="B1321" t="str">
        <f>"201406018973"</f>
        <v>201406018973</v>
      </c>
      <c r="C1321" t="s">
        <v>8</v>
      </c>
    </row>
    <row r="1322" spans="1:3" x14ac:dyDescent="0.25">
      <c r="A1322">
        <v>1316</v>
      </c>
      <c r="B1322" t="str">
        <f>"00020699"</f>
        <v>00020699</v>
      </c>
      <c r="C1322" t="s">
        <v>8</v>
      </c>
    </row>
    <row r="1323" spans="1:3" x14ac:dyDescent="0.25">
      <c r="A1323">
        <v>1317</v>
      </c>
      <c r="B1323" t="str">
        <f>"00125511"</f>
        <v>00125511</v>
      </c>
      <c r="C1323" t="s">
        <v>6</v>
      </c>
    </row>
    <row r="1324" spans="1:3" x14ac:dyDescent="0.25">
      <c r="A1324">
        <v>1318</v>
      </c>
      <c r="B1324" t="str">
        <f>"00680214"</f>
        <v>00680214</v>
      </c>
      <c r="C1324" t="s">
        <v>6</v>
      </c>
    </row>
    <row r="1325" spans="1:3" x14ac:dyDescent="0.25">
      <c r="A1325">
        <v>1319</v>
      </c>
      <c r="B1325" t="str">
        <f>"00522677"</f>
        <v>00522677</v>
      </c>
      <c r="C1325" t="s">
        <v>6</v>
      </c>
    </row>
    <row r="1326" spans="1:3" x14ac:dyDescent="0.25">
      <c r="A1326">
        <v>1320</v>
      </c>
      <c r="B1326" t="str">
        <f>"00667583"</f>
        <v>00667583</v>
      </c>
      <c r="C1326" t="s">
        <v>6</v>
      </c>
    </row>
    <row r="1327" spans="1:3" x14ac:dyDescent="0.25">
      <c r="A1327">
        <v>1321</v>
      </c>
      <c r="B1327" t="str">
        <f>"00541681"</f>
        <v>00541681</v>
      </c>
      <c r="C1327" t="s">
        <v>6</v>
      </c>
    </row>
    <row r="1328" spans="1:3" x14ac:dyDescent="0.25">
      <c r="A1328">
        <v>1322</v>
      </c>
      <c r="B1328" t="str">
        <f>"00675302"</f>
        <v>00675302</v>
      </c>
      <c r="C1328" t="s">
        <v>8</v>
      </c>
    </row>
    <row r="1329" spans="1:3" x14ac:dyDescent="0.25">
      <c r="A1329">
        <v>1323</v>
      </c>
      <c r="B1329" t="str">
        <f>"00681205"</f>
        <v>00681205</v>
      </c>
      <c r="C1329" t="s">
        <v>8</v>
      </c>
    </row>
    <row r="1332" spans="1:3" x14ac:dyDescent="0.25">
      <c r="A1332" t="s">
        <v>16</v>
      </c>
    </row>
    <row r="1333" spans="1:3" x14ac:dyDescent="0.25">
      <c r="A1333" t="s">
        <v>17</v>
      </c>
    </row>
    <row r="1334" spans="1:3" x14ac:dyDescent="0.25">
      <c r="A1334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4Κ_2020_ΠΕ_ΑΠΟΡΡΙΠΤΕΟΙ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Livaniou Manolis</dc:creator>
  <cp:lastModifiedBy>Livaniou Manolis</cp:lastModifiedBy>
  <dcterms:created xsi:type="dcterms:W3CDTF">2022-02-14T12:04:58Z</dcterms:created>
  <dcterms:modified xsi:type="dcterms:W3CDTF">2022-02-14T12:04:58Z</dcterms:modified>
</cp:coreProperties>
</file>